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10230" activeTab="0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Titles" localSheetId="0">'各產業創匯'!$1:$3</definedName>
    <definedName name="_xlnm.Print_Titles" localSheetId="1">'紡織品出口累計數'!$1:$1</definedName>
    <definedName name="_xlnm.Print_Titles" localSheetId="2">'紡織品進口累計數'!$1:$1</definedName>
  </definedNames>
  <calcPr fullCalcOnLoad="1"/>
</workbook>
</file>

<file path=xl/sharedStrings.xml><?xml version="1.0" encoding="utf-8"?>
<sst xmlns="http://schemas.openxmlformats.org/spreadsheetml/2006/main" count="4301" uniqueCount="510">
  <si>
    <t>全國</t>
  </si>
  <si>
    <t>我國主要出口項目進出口值及創匯狀況</t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</si>
  <si>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億美元</t>
    </r>
  </si>
  <si>
    <r>
      <t>(</t>
    </r>
    <r>
      <rPr>
        <sz val="12"/>
        <rFont val="標楷體"/>
        <family val="4"/>
      </rPr>
      <t>成長率</t>
    </r>
    <r>
      <rPr>
        <sz val="12"/>
        <rFont val="Times New Roman"/>
        <family val="1"/>
      </rPr>
      <t>)</t>
    </r>
  </si>
  <si>
    <t>紡織品</t>
  </si>
  <si>
    <t>基本金屬及其製品</t>
  </si>
  <si>
    <t>進口值</t>
  </si>
  <si>
    <t>出口值</t>
  </si>
  <si>
    <t>順逆差</t>
  </si>
  <si>
    <t>順逆差</t>
  </si>
  <si>
    <t>順逆差</t>
  </si>
  <si>
    <t>塑膠橡膠及其製品</t>
  </si>
  <si>
    <t>金額</t>
  </si>
  <si>
    <t>％</t>
  </si>
  <si>
    <t>96/1-9</t>
  </si>
  <si>
    <t>96/1-8</t>
  </si>
  <si>
    <t>金額單位：百萬美元</t>
  </si>
  <si>
    <t>96/1-10</t>
  </si>
  <si>
    <t>96/1</t>
  </si>
  <si>
    <t>96/1-2</t>
  </si>
  <si>
    <t>96/1-3</t>
  </si>
  <si>
    <t>96/1-4</t>
  </si>
  <si>
    <t>96/1-6</t>
  </si>
  <si>
    <t>96/1-7</t>
  </si>
  <si>
    <t>96/1-11</t>
  </si>
  <si>
    <t>金額單位：百萬美元</t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</si>
  <si>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</si>
  <si>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</si>
  <si>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</si>
  <si>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較</t>
    </r>
  </si>
  <si>
    <r>
      <t>8.</t>
    </r>
    <r>
      <rPr>
        <sz val="12"/>
        <rFont val="細明體"/>
        <family val="3"/>
      </rPr>
      <t>紡織品</t>
    </r>
  </si>
  <si>
    <r>
      <t xml:space="preserve"> (1)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</si>
  <si>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</rPr>
      <t>成衣</t>
    </r>
  </si>
  <si>
    <r>
      <t xml:space="preserve"> (3)</t>
    </r>
    <r>
      <rPr>
        <sz val="12"/>
        <rFont val="細明體"/>
        <family val="3"/>
      </rPr>
      <t>其他紡織品</t>
    </r>
  </si>
  <si>
    <t>96/1-5</t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</si>
  <si>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</rPr>
      <t>數</t>
    </r>
  </si>
  <si>
    <t>96/1-12</t>
  </si>
  <si>
    <t>機械及電機設備</t>
  </si>
  <si>
    <t>精密儀器鐘錶樂器</t>
  </si>
  <si>
    <t>化學品</t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</si>
  <si>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</rPr>
      <t>出進口值</t>
    </r>
  </si>
  <si>
    <t>97/1</t>
  </si>
  <si>
    <t>紡織品出口累計數比較</t>
  </si>
  <si>
    <t>年度</t>
  </si>
  <si>
    <r>
      <t>1</t>
    </r>
    <r>
      <rPr>
        <b/>
        <sz val="12"/>
        <rFont val="標楷體"/>
        <family val="4"/>
      </rPr>
      <t>月</t>
    </r>
  </si>
  <si>
    <r>
      <t>1-2</t>
    </r>
    <r>
      <rPr>
        <b/>
        <sz val="12"/>
        <rFont val="標楷體"/>
        <family val="4"/>
      </rPr>
      <t>月</t>
    </r>
  </si>
  <si>
    <r>
      <t>1-3</t>
    </r>
    <r>
      <rPr>
        <b/>
        <sz val="12"/>
        <rFont val="標楷體"/>
        <family val="4"/>
      </rPr>
      <t>月</t>
    </r>
  </si>
  <si>
    <r>
      <t>1-4</t>
    </r>
    <r>
      <rPr>
        <b/>
        <sz val="12"/>
        <rFont val="標楷體"/>
        <family val="4"/>
      </rPr>
      <t>月</t>
    </r>
  </si>
  <si>
    <r>
      <t>1-5</t>
    </r>
    <r>
      <rPr>
        <b/>
        <sz val="12"/>
        <rFont val="標楷體"/>
        <family val="4"/>
      </rPr>
      <t>月</t>
    </r>
  </si>
  <si>
    <r>
      <t>1-6</t>
    </r>
    <r>
      <rPr>
        <b/>
        <sz val="12"/>
        <rFont val="標楷體"/>
        <family val="4"/>
      </rPr>
      <t>月</t>
    </r>
  </si>
  <si>
    <r>
      <t>1-7</t>
    </r>
    <r>
      <rPr>
        <b/>
        <sz val="12"/>
        <rFont val="標楷體"/>
        <family val="4"/>
      </rPr>
      <t>月</t>
    </r>
  </si>
  <si>
    <r>
      <t>1-8</t>
    </r>
    <r>
      <rPr>
        <b/>
        <sz val="12"/>
        <rFont val="標楷體"/>
        <family val="4"/>
      </rPr>
      <t>月</t>
    </r>
  </si>
  <si>
    <r>
      <t>1-9</t>
    </r>
    <r>
      <rPr>
        <b/>
        <sz val="12"/>
        <rFont val="標楷體"/>
        <family val="4"/>
      </rPr>
      <t>月</t>
    </r>
  </si>
  <si>
    <r>
      <t>1-10</t>
    </r>
    <r>
      <rPr>
        <b/>
        <sz val="12"/>
        <rFont val="標楷體"/>
        <family val="4"/>
      </rPr>
      <t>月</t>
    </r>
  </si>
  <si>
    <r>
      <t>1-11</t>
    </r>
    <r>
      <rPr>
        <b/>
        <sz val="12"/>
        <rFont val="標楷體"/>
        <family val="4"/>
      </rPr>
      <t>月</t>
    </r>
  </si>
  <si>
    <t>97/1-2</t>
  </si>
  <si>
    <r>
      <t>1-3</t>
    </r>
    <r>
      <rPr>
        <b/>
        <sz val="12"/>
        <rFont val="標楷體"/>
        <family val="4"/>
      </rPr>
      <t>月</t>
    </r>
  </si>
  <si>
    <t>97/1-3</t>
  </si>
  <si>
    <r>
      <t xml:space="preserve"> (2)</t>
    </r>
    <r>
      <rPr>
        <sz val="12"/>
        <rFont val="細明體"/>
        <family val="3"/>
      </rPr>
      <t>成衣</t>
    </r>
  </si>
  <si>
    <r>
      <t>1-4</t>
    </r>
    <r>
      <rPr>
        <b/>
        <sz val="12"/>
        <rFont val="標楷體"/>
        <family val="4"/>
      </rPr>
      <t>月</t>
    </r>
  </si>
  <si>
    <t>97/1-4</t>
  </si>
  <si>
    <r>
      <t>1-5</t>
    </r>
    <r>
      <rPr>
        <b/>
        <sz val="12"/>
        <rFont val="標楷體"/>
        <family val="4"/>
      </rPr>
      <t>月</t>
    </r>
  </si>
  <si>
    <t>97/1-5</t>
  </si>
  <si>
    <r>
      <t>1-6</t>
    </r>
    <r>
      <rPr>
        <b/>
        <sz val="12"/>
        <rFont val="標楷體"/>
        <family val="4"/>
      </rPr>
      <t>月</t>
    </r>
  </si>
  <si>
    <t>97/1-6</t>
  </si>
  <si>
    <r>
      <t>1-7</t>
    </r>
    <r>
      <rPr>
        <b/>
        <sz val="12"/>
        <rFont val="標楷體"/>
        <family val="4"/>
      </rPr>
      <t>月</t>
    </r>
  </si>
  <si>
    <t>97/1-7</t>
  </si>
  <si>
    <r>
      <t>1-8</t>
    </r>
    <r>
      <rPr>
        <b/>
        <sz val="12"/>
        <rFont val="標楷體"/>
        <family val="4"/>
      </rPr>
      <t>月</t>
    </r>
  </si>
  <si>
    <t>97/1-8</t>
  </si>
  <si>
    <r>
      <t>1-9</t>
    </r>
    <r>
      <rPr>
        <b/>
        <sz val="12"/>
        <rFont val="標楷體"/>
        <family val="4"/>
      </rPr>
      <t>月</t>
    </r>
  </si>
  <si>
    <t>進口值</t>
  </si>
  <si>
    <t>97/1-9</t>
  </si>
  <si>
    <r>
      <t>1-10</t>
    </r>
    <r>
      <rPr>
        <b/>
        <sz val="12"/>
        <rFont val="標楷體"/>
        <family val="4"/>
      </rPr>
      <t>月</t>
    </r>
  </si>
  <si>
    <t>97/1-10</t>
  </si>
  <si>
    <r>
      <t>1-11</t>
    </r>
    <r>
      <rPr>
        <b/>
        <sz val="12"/>
        <rFont val="標楷體"/>
        <family val="4"/>
      </rPr>
      <t>月</t>
    </r>
  </si>
  <si>
    <t>97/1-11</t>
  </si>
  <si>
    <t>97/1-12</t>
  </si>
  <si>
    <t>礦產品</t>
  </si>
  <si>
    <t>98/1</t>
  </si>
  <si>
    <r>
      <t>9.</t>
    </r>
    <r>
      <rPr>
        <sz val="12"/>
        <rFont val="細明體"/>
        <family val="3"/>
      </rPr>
      <t>紡織品</t>
    </r>
  </si>
  <si>
    <t>98/1-2</t>
  </si>
  <si>
    <r>
      <t>1-3</t>
    </r>
    <r>
      <rPr>
        <b/>
        <sz val="12"/>
        <rFont val="標楷體"/>
        <family val="4"/>
      </rPr>
      <t>月</t>
    </r>
  </si>
  <si>
    <t>98/1-3</t>
  </si>
  <si>
    <t>98年1-3月</t>
  </si>
  <si>
    <t>97年1-3月</t>
  </si>
  <si>
    <t>98年1月</t>
  </si>
  <si>
    <t>97年1月</t>
  </si>
  <si>
    <t>98年1-2月</t>
  </si>
  <si>
    <t>97年1-2月</t>
  </si>
  <si>
    <t>98/1-4</t>
  </si>
  <si>
    <t>98年1-4月</t>
  </si>
  <si>
    <t>97年1-4月</t>
  </si>
  <si>
    <t>98/1-5</t>
  </si>
  <si>
    <t>98年1-5月</t>
  </si>
  <si>
    <t>97年1-5月</t>
  </si>
  <si>
    <t>98/1-6</t>
  </si>
  <si>
    <t>98年1-6月</t>
  </si>
  <si>
    <t>97年1-6月</t>
  </si>
  <si>
    <t>98/1-7</t>
  </si>
  <si>
    <t>98年1-7月</t>
  </si>
  <si>
    <t>97年1-7月</t>
  </si>
  <si>
    <t>98/1-8</t>
  </si>
  <si>
    <t>98年1-8月</t>
  </si>
  <si>
    <t>97年1-8月</t>
  </si>
  <si>
    <r>
      <t>1-9</t>
    </r>
    <r>
      <rPr>
        <b/>
        <sz val="12"/>
        <rFont val="標楷體"/>
        <family val="4"/>
      </rPr>
      <t>月</t>
    </r>
  </si>
  <si>
    <t>98/1-9</t>
  </si>
  <si>
    <t>98年1-9月</t>
  </si>
  <si>
    <t>97年1-9月</t>
  </si>
  <si>
    <t>98/1-10</t>
  </si>
  <si>
    <t>98年1-10月</t>
  </si>
  <si>
    <t>97年1-10月</t>
  </si>
  <si>
    <r>
      <t>1-11</t>
    </r>
    <r>
      <rPr>
        <b/>
        <sz val="12"/>
        <rFont val="標楷體"/>
        <family val="4"/>
      </rPr>
      <t>月</t>
    </r>
  </si>
  <si>
    <t>98/1-11</t>
  </si>
  <si>
    <t>98年1-11月</t>
  </si>
  <si>
    <t>97年1-11月</t>
  </si>
  <si>
    <t>98年1-12月</t>
  </si>
  <si>
    <t>97年1-12月</t>
  </si>
  <si>
    <t>98/1-12</t>
  </si>
  <si>
    <r>
      <t>1</t>
    </r>
    <r>
      <rPr>
        <b/>
        <sz val="12"/>
        <rFont val="標楷體"/>
        <family val="4"/>
      </rPr>
      <t>月</t>
    </r>
  </si>
  <si>
    <t>99/1</t>
  </si>
  <si>
    <t>99年1月</t>
  </si>
  <si>
    <r>
      <t>1-2</t>
    </r>
    <r>
      <rPr>
        <b/>
        <sz val="12"/>
        <rFont val="標楷體"/>
        <family val="4"/>
      </rPr>
      <t>月</t>
    </r>
  </si>
  <si>
    <t>99年1-2月</t>
  </si>
  <si>
    <t>98年1-2月</t>
  </si>
  <si>
    <t>99/1-2</t>
  </si>
  <si>
    <r>
      <t>1-3</t>
    </r>
    <r>
      <rPr>
        <b/>
        <sz val="12"/>
        <rFont val="標楷體"/>
        <family val="4"/>
      </rPr>
      <t>月</t>
    </r>
  </si>
  <si>
    <t>99/1-3</t>
  </si>
  <si>
    <t>99年1-3月</t>
  </si>
  <si>
    <t>98年1-3月</t>
  </si>
  <si>
    <r>
      <t>1-4</t>
    </r>
    <r>
      <rPr>
        <b/>
        <sz val="12"/>
        <rFont val="標楷體"/>
        <family val="4"/>
      </rPr>
      <t>月</t>
    </r>
  </si>
  <si>
    <t>99/1-4</t>
  </si>
  <si>
    <t>99年1-4月</t>
  </si>
  <si>
    <t>98年1-4月</t>
  </si>
  <si>
    <r>
      <t>1-5</t>
    </r>
    <r>
      <rPr>
        <b/>
        <sz val="12"/>
        <rFont val="標楷體"/>
        <family val="4"/>
      </rPr>
      <t>月</t>
    </r>
  </si>
  <si>
    <t>99/1-5</t>
  </si>
  <si>
    <t>99年1-5月</t>
  </si>
  <si>
    <t>99/1-6</t>
  </si>
  <si>
    <t>99年1-6月</t>
  </si>
  <si>
    <t>99/1-7</t>
  </si>
  <si>
    <t>99年1-7月</t>
  </si>
  <si>
    <t>98年1-7月</t>
  </si>
  <si>
    <r>
      <t>1-8</t>
    </r>
    <r>
      <rPr>
        <b/>
        <sz val="12"/>
        <rFont val="標楷體"/>
        <family val="4"/>
      </rPr>
      <t>月</t>
    </r>
  </si>
  <si>
    <t>99/1-8</t>
  </si>
  <si>
    <t>99年1-8月</t>
  </si>
  <si>
    <t>99年1-9月</t>
  </si>
  <si>
    <t>98年1-9月</t>
  </si>
  <si>
    <t>99/1-9</t>
  </si>
  <si>
    <r>
      <t>1-10</t>
    </r>
    <r>
      <rPr>
        <b/>
        <sz val="12"/>
        <rFont val="標楷體"/>
        <family val="4"/>
      </rPr>
      <t>月</t>
    </r>
  </si>
  <si>
    <t>99/1-10</t>
  </si>
  <si>
    <t>99年1-10月</t>
  </si>
  <si>
    <t>98年1-10月</t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</si>
  <si>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</rPr>
      <t>數</t>
    </r>
  </si>
  <si>
    <t>紡織品進口累計數比較</t>
  </si>
  <si>
    <t>8.紡織品</t>
  </si>
  <si>
    <t xml:space="preserve">  棉 花</t>
  </si>
  <si>
    <t>99/1-2</t>
  </si>
  <si>
    <t>99年1-2月</t>
  </si>
  <si>
    <t>98年1-2月</t>
  </si>
  <si>
    <t>99/1-4</t>
  </si>
  <si>
    <t>99年1-3月</t>
  </si>
  <si>
    <t>98年1-3月</t>
  </si>
  <si>
    <t>98年1-4月</t>
  </si>
  <si>
    <t>99年1-5月</t>
  </si>
  <si>
    <t>98年1-5月</t>
  </si>
  <si>
    <t>99年1-6月</t>
  </si>
  <si>
    <t>98年1-6月</t>
  </si>
  <si>
    <t>99/1-8</t>
  </si>
  <si>
    <t>99年1-8月</t>
  </si>
  <si>
    <t>98年1-8月</t>
  </si>
  <si>
    <t>99/1-9</t>
  </si>
  <si>
    <t>99年1-9月</t>
  </si>
  <si>
    <t>99/1-10</t>
  </si>
  <si>
    <t>98年1-10月</t>
  </si>
  <si>
    <t>99/1-11</t>
  </si>
  <si>
    <t>99年1-11月</t>
  </si>
  <si>
    <t>99/1-11</t>
  </si>
  <si>
    <t>99/1-12</t>
  </si>
  <si>
    <t>99年1-12月</t>
  </si>
  <si>
    <t>98年1-12月</t>
  </si>
  <si>
    <t>99/1-12</t>
  </si>
  <si>
    <t>100/1</t>
  </si>
  <si>
    <t>100年1月</t>
  </si>
  <si>
    <t>99年1月</t>
  </si>
  <si>
    <r>
      <t>1-2</t>
    </r>
    <r>
      <rPr>
        <b/>
        <sz val="12"/>
        <rFont val="標楷體"/>
        <family val="4"/>
      </rPr>
      <t>月</t>
    </r>
  </si>
  <si>
    <t>100/1-2</t>
  </si>
  <si>
    <t>100年1-2月</t>
  </si>
  <si>
    <r>
      <t>1-3</t>
    </r>
    <r>
      <rPr>
        <b/>
        <sz val="12"/>
        <rFont val="標楷體"/>
        <family val="4"/>
      </rPr>
      <t>月</t>
    </r>
  </si>
  <si>
    <t>100/1-3</t>
  </si>
  <si>
    <t>100年1-3月</t>
  </si>
  <si>
    <t>99年1-3月</t>
  </si>
  <si>
    <t>100/1-3</t>
  </si>
  <si>
    <t>100年1-3月</t>
  </si>
  <si>
    <t>100/1-4</t>
  </si>
  <si>
    <t>100年1-4月</t>
  </si>
  <si>
    <t>99年1-4月</t>
  </si>
  <si>
    <t>100年1-4月</t>
  </si>
  <si>
    <t>100/1-5</t>
  </si>
  <si>
    <t>100年1-5月</t>
  </si>
  <si>
    <t>99年1-5月</t>
  </si>
  <si>
    <t>100/1-5</t>
  </si>
  <si>
    <t>100年1-5月</t>
  </si>
  <si>
    <r>
      <t>1-6</t>
    </r>
    <r>
      <rPr>
        <b/>
        <sz val="12"/>
        <rFont val="標楷體"/>
        <family val="4"/>
      </rPr>
      <t>月</t>
    </r>
  </si>
  <si>
    <t>100/1-6</t>
  </si>
  <si>
    <t>100年1-6月</t>
  </si>
  <si>
    <t>99年1-6月</t>
  </si>
  <si>
    <t>100/1-6</t>
  </si>
  <si>
    <t>100/1-7</t>
  </si>
  <si>
    <t>100年1-7月</t>
  </si>
  <si>
    <t>99年1-7月</t>
  </si>
  <si>
    <t>100年1-7月</t>
  </si>
  <si>
    <r>
      <t>1-7</t>
    </r>
    <r>
      <rPr>
        <b/>
        <sz val="12"/>
        <rFont val="標楷體"/>
        <family val="4"/>
      </rPr>
      <t>月</t>
    </r>
  </si>
  <si>
    <r>
      <t>1-8</t>
    </r>
    <r>
      <rPr>
        <b/>
        <sz val="12"/>
        <rFont val="標楷體"/>
        <family val="4"/>
      </rPr>
      <t>月</t>
    </r>
  </si>
  <si>
    <t>100/1-8</t>
  </si>
  <si>
    <t>100年1-8月</t>
  </si>
  <si>
    <t>99年1-8月</t>
  </si>
  <si>
    <t>100/1-8</t>
  </si>
  <si>
    <t>100年1-8月</t>
  </si>
  <si>
    <r>
      <t>1-9</t>
    </r>
    <r>
      <rPr>
        <b/>
        <sz val="12"/>
        <rFont val="標楷體"/>
        <family val="4"/>
      </rPr>
      <t>月</t>
    </r>
  </si>
  <si>
    <r>
      <t>1-10</t>
    </r>
    <r>
      <rPr>
        <b/>
        <sz val="12"/>
        <rFont val="標楷體"/>
        <family val="4"/>
      </rPr>
      <t>月</t>
    </r>
  </si>
  <si>
    <t>100/1-9</t>
  </si>
  <si>
    <t>100/1-10</t>
  </si>
  <si>
    <t>100年1-9月</t>
  </si>
  <si>
    <t>99年1-9月</t>
  </si>
  <si>
    <t>100年1-10月</t>
  </si>
  <si>
    <t>99年1-10月</t>
  </si>
  <si>
    <t>100/1-9</t>
  </si>
  <si>
    <t>100年1-9月</t>
  </si>
  <si>
    <t>100/1-10</t>
  </si>
  <si>
    <t>100年1-10月</t>
  </si>
  <si>
    <r>
      <t>1-11</t>
    </r>
    <r>
      <rPr>
        <b/>
        <sz val="12"/>
        <rFont val="標楷體"/>
        <family val="4"/>
      </rPr>
      <t>月</t>
    </r>
  </si>
  <si>
    <t>100/1-11</t>
  </si>
  <si>
    <t>100年1-11月</t>
  </si>
  <si>
    <t>100/1-12</t>
  </si>
  <si>
    <t>100年1-12月</t>
  </si>
  <si>
    <t>99年1-12月</t>
  </si>
  <si>
    <t>100/1-12</t>
  </si>
  <si>
    <t>100年1-12月</t>
  </si>
  <si>
    <r>
      <t>1</t>
    </r>
    <r>
      <rPr>
        <b/>
        <sz val="12"/>
        <rFont val="標楷體"/>
        <family val="4"/>
      </rPr>
      <t>月</t>
    </r>
  </si>
  <si>
    <t>101/1</t>
  </si>
  <si>
    <t>101年1月</t>
  </si>
  <si>
    <t>100年1月</t>
  </si>
  <si>
    <t>101/1</t>
  </si>
  <si>
    <t>101年1月</t>
  </si>
  <si>
    <r>
      <t>1-2</t>
    </r>
    <r>
      <rPr>
        <b/>
        <sz val="12"/>
        <rFont val="標楷體"/>
        <family val="4"/>
      </rPr>
      <t>月</t>
    </r>
  </si>
  <si>
    <t>101/1-2</t>
  </si>
  <si>
    <t>101年1-2月</t>
  </si>
  <si>
    <t>100年1-2月</t>
  </si>
  <si>
    <r>
      <t>1-3</t>
    </r>
    <r>
      <rPr>
        <b/>
        <sz val="12"/>
        <rFont val="標楷體"/>
        <family val="4"/>
      </rPr>
      <t>月</t>
    </r>
  </si>
  <si>
    <t>101/1-3</t>
  </si>
  <si>
    <t>101年1-3月</t>
  </si>
  <si>
    <t>101/1-4</t>
  </si>
  <si>
    <t>101年1-4月</t>
  </si>
  <si>
    <t>101/1-5</t>
  </si>
  <si>
    <t>101年1-5月</t>
  </si>
  <si>
    <r>
      <t>1-6</t>
    </r>
    <r>
      <rPr>
        <b/>
        <sz val="12"/>
        <rFont val="標楷體"/>
        <family val="4"/>
      </rPr>
      <t>月</t>
    </r>
  </si>
  <si>
    <t>101/1-6</t>
  </si>
  <si>
    <t>101年1-6月</t>
  </si>
  <si>
    <t>100年1-6月</t>
  </si>
  <si>
    <r>
      <t>1-7</t>
    </r>
    <r>
      <rPr>
        <b/>
        <sz val="12"/>
        <rFont val="標楷體"/>
        <family val="4"/>
      </rPr>
      <t>月</t>
    </r>
  </si>
  <si>
    <t>101/1-7</t>
  </si>
  <si>
    <t>101年1-7月</t>
  </si>
  <si>
    <t>101/1-7</t>
  </si>
  <si>
    <t>101/1-8</t>
  </si>
  <si>
    <t>101年1-8月</t>
  </si>
  <si>
    <r>
      <t>1-9</t>
    </r>
    <r>
      <rPr>
        <b/>
        <sz val="12"/>
        <rFont val="標楷體"/>
        <family val="4"/>
      </rPr>
      <t>月</t>
    </r>
  </si>
  <si>
    <t>101/1-9</t>
  </si>
  <si>
    <t>101年1-9月</t>
  </si>
  <si>
    <t>101/1-10</t>
  </si>
  <si>
    <t>101年1-10月</t>
  </si>
  <si>
    <t>100年1-10月</t>
  </si>
  <si>
    <t>101/1-10</t>
  </si>
  <si>
    <t>101/1-11</t>
  </si>
  <si>
    <t>101年1-11月</t>
  </si>
  <si>
    <t>101/1-12</t>
  </si>
  <si>
    <t>101年1-12月</t>
  </si>
  <si>
    <t>101/1-12</t>
  </si>
  <si>
    <t>102/1</t>
  </si>
  <si>
    <t>102年1月</t>
  </si>
  <si>
    <t>102/1</t>
  </si>
  <si>
    <t>金額</t>
  </si>
  <si>
    <t>102/1-2</t>
  </si>
  <si>
    <t>101年1-2月</t>
  </si>
  <si>
    <t>102年1-2月</t>
  </si>
  <si>
    <t>101年1月</t>
  </si>
  <si>
    <t>102年1月</t>
  </si>
  <si>
    <t>102/1-3</t>
  </si>
  <si>
    <t>102年1-3月</t>
  </si>
  <si>
    <t>102/1-4</t>
  </si>
  <si>
    <t>102年1-4月</t>
  </si>
  <si>
    <t>102/1-5</t>
  </si>
  <si>
    <t>102年1-5月</t>
  </si>
  <si>
    <t>102/1-6</t>
  </si>
  <si>
    <t>102年1-6月</t>
  </si>
  <si>
    <t>102/1-7</t>
  </si>
  <si>
    <t>102年1-7月</t>
  </si>
  <si>
    <t>102/1-8</t>
  </si>
  <si>
    <t>102年1-8月</t>
  </si>
  <si>
    <t>102/1-9</t>
  </si>
  <si>
    <t>102年1-9月</t>
  </si>
  <si>
    <t>102/1-10</t>
  </si>
  <si>
    <t>102年1-10月</t>
  </si>
  <si>
    <t>102/1-11</t>
  </si>
  <si>
    <t>102年1-11月</t>
  </si>
  <si>
    <t>102/1-12</t>
  </si>
  <si>
    <t>102年1-12月</t>
  </si>
  <si>
    <r>
      <t>1</t>
    </r>
    <r>
      <rPr>
        <b/>
        <sz val="12"/>
        <rFont val="標楷體"/>
        <family val="4"/>
      </rPr>
      <t>月</t>
    </r>
  </si>
  <si>
    <t>103/1</t>
  </si>
  <si>
    <t>103年1月</t>
  </si>
  <si>
    <t>出 口 累   計   數</t>
  </si>
  <si>
    <t>增 減 比 較</t>
  </si>
  <si>
    <t>103年1月</t>
  </si>
  <si>
    <t>102年1月</t>
  </si>
  <si>
    <t>103/1-2</t>
  </si>
  <si>
    <t>103年1-2月</t>
  </si>
  <si>
    <t>103/1-3</t>
  </si>
  <si>
    <t>103年1-3月</t>
  </si>
  <si>
    <t>103/1-4</t>
  </si>
  <si>
    <t>103年1-4月</t>
  </si>
  <si>
    <r>
      <t>1-5</t>
    </r>
    <r>
      <rPr>
        <b/>
        <sz val="12"/>
        <rFont val="標楷體"/>
        <family val="4"/>
      </rPr>
      <t>月</t>
    </r>
  </si>
  <si>
    <t>103/1-5</t>
  </si>
  <si>
    <t>103年1-5月</t>
  </si>
  <si>
    <t>103/1-5</t>
  </si>
  <si>
    <t>103/1-6</t>
  </si>
  <si>
    <t>103年1-6月</t>
  </si>
  <si>
    <t>103/1-7</t>
  </si>
  <si>
    <t>103年1-7月</t>
  </si>
  <si>
    <t>103/1-8</t>
  </si>
  <si>
    <t>103年1-8月</t>
  </si>
  <si>
    <t>103/1-9</t>
  </si>
  <si>
    <t>103年1-9月</t>
  </si>
  <si>
    <t>103/1-10</t>
  </si>
  <si>
    <t>103年1-10月</t>
  </si>
  <si>
    <t>103/1-11</t>
  </si>
  <si>
    <t>103年1-11月</t>
  </si>
  <si>
    <t>103/1-12</t>
  </si>
  <si>
    <t>103年1-12月</t>
  </si>
  <si>
    <t>104/1</t>
  </si>
  <si>
    <t>104年1月</t>
  </si>
  <si>
    <t>104/1-2</t>
  </si>
  <si>
    <t>104年1-2月</t>
  </si>
  <si>
    <t>104/1-3</t>
  </si>
  <si>
    <t>104年1-3月</t>
  </si>
  <si>
    <r>
      <t>1-4</t>
    </r>
    <r>
      <rPr>
        <b/>
        <sz val="12"/>
        <rFont val="標楷體"/>
        <family val="4"/>
      </rPr>
      <t>月</t>
    </r>
  </si>
  <si>
    <t>104/1-4</t>
  </si>
  <si>
    <t>104年1-4月</t>
  </si>
  <si>
    <t>104/1-5</t>
  </si>
  <si>
    <t>104年1-5月</t>
  </si>
  <si>
    <t>104/1-6</t>
  </si>
  <si>
    <t>104年1-6月</t>
  </si>
  <si>
    <t>104/1-7</t>
  </si>
  <si>
    <t>104年1-7月</t>
  </si>
  <si>
    <t>104/1-8</t>
  </si>
  <si>
    <t>104年1-8月</t>
  </si>
  <si>
    <t>104/1-9</t>
  </si>
  <si>
    <t>104年1-9月</t>
  </si>
  <si>
    <t>104/1-10</t>
  </si>
  <si>
    <t>104年1-10月</t>
  </si>
  <si>
    <t>金額</t>
  </si>
  <si>
    <t>104/1-11</t>
  </si>
  <si>
    <t>104年1-11月</t>
  </si>
  <si>
    <t>104/1-12</t>
  </si>
  <si>
    <t>104年1-12月</t>
  </si>
  <si>
    <r>
      <t>1</t>
    </r>
    <r>
      <rPr>
        <b/>
        <sz val="12"/>
        <rFont val="標楷體"/>
        <family val="4"/>
      </rPr>
      <t>月</t>
    </r>
  </si>
  <si>
    <t>105/1</t>
  </si>
  <si>
    <t>105年1月</t>
  </si>
  <si>
    <r>
      <t>11.</t>
    </r>
    <r>
      <rPr>
        <sz val="12"/>
        <color indexed="8"/>
        <rFont val="細明體"/>
        <family val="3"/>
      </rPr>
      <t>紡織品</t>
    </r>
  </si>
  <si>
    <r>
      <t xml:space="preserve">     </t>
    </r>
    <r>
      <rPr>
        <sz val="12"/>
        <color indexed="8"/>
        <rFont val="細明體"/>
        <family val="3"/>
      </rPr>
      <t>紗布</t>
    </r>
    <r>
      <rPr>
        <sz val="12"/>
        <color indexed="8"/>
        <rFont val="Times New Roman"/>
        <family val="1"/>
      </rPr>
      <t xml:space="preserve"> </t>
    </r>
  </si>
  <si>
    <t>進 口 累   計   數</t>
  </si>
  <si>
    <t>105/1-2</t>
  </si>
  <si>
    <t>105年1-2月</t>
  </si>
  <si>
    <t>104年1-2月</t>
  </si>
  <si>
    <r>
      <t>1-3</t>
    </r>
    <r>
      <rPr>
        <b/>
        <sz val="12"/>
        <rFont val="標楷體"/>
        <family val="4"/>
      </rPr>
      <t>月</t>
    </r>
  </si>
  <si>
    <t>105/1-3</t>
  </si>
  <si>
    <t>105年1-3月</t>
  </si>
  <si>
    <t>105/1-4</t>
  </si>
  <si>
    <t>105年1-4月</t>
  </si>
  <si>
    <t>105/1-5</t>
  </si>
  <si>
    <t>105年1-5月</t>
  </si>
  <si>
    <t>105/1-6</t>
  </si>
  <si>
    <t>105年1-6月</t>
  </si>
  <si>
    <t>105/1-7</t>
  </si>
  <si>
    <t>105年1-7月</t>
  </si>
  <si>
    <t>105/1-8</t>
  </si>
  <si>
    <t>105年1-8月</t>
  </si>
  <si>
    <t>105/1-9</t>
  </si>
  <si>
    <t>105年1-9月</t>
  </si>
  <si>
    <t>105/1-10</t>
  </si>
  <si>
    <t>105年1-10月</t>
  </si>
  <si>
    <t>105/1-11</t>
  </si>
  <si>
    <t>105年1-11月</t>
  </si>
  <si>
    <t>105/1-12</t>
  </si>
  <si>
    <t>105年1-12月</t>
  </si>
  <si>
    <t>106/1</t>
  </si>
  <si>
    <t>106年1月</t>
  </si>
  <si>
    <t>出 口 累   計   數</t>
  </si>
  <si>
    <t>106年1月</t>
  </si>
  <si>
    <t>105年1月</t>
  </si>
  <si>
    <t>金額</t>
  </si>
  <si>
    <t>106/1-2</t>
  </si>
  <si>
    <t>106年1-2月</t>
  </si>
  <si>
    <t>106/1-3</t>
  </si>
  <si>
    <t>106年1-3月</t>
  </si>
  <si>
    <r>
      <t>1-4</t>
    </r>
    <r>
      <rPr>
        <b/>
        <sz val="12"/>
        <rFont val="標楷體"/>
        <family val="4"/>
      </rPr>
      <t>月</t>
    </r>
  </si>
  <si>
    <t>106/1-4</t>
  </si>
  <si>
    <t>106年1-4月</t>
  </si>
  <si>
    <t>106/1-5</t>
  </si>
  <si>
    <t>106年1-5月</t>
  </si>
  <si>
    <t>106/1-6</t>
  </si>
  <si>
    <t>106年1-6月</t>
  </si>
  <si>
    <r>
      <t>1-7</t>
    </r>
    <r>
      <rPr>
        <b/>
        <sz val="12"/>
        <rFont val="標楷體"/>
        <family val="4"/>
      </rPr>
      <t>月</t>
    </r>
  </si>
  <si>
    <t>106/1-7</t>
  </si>
  <si>
    <t>106年1-7月</t>
  </si>
  <si>
    <t>106/1-8</t>
  </si>
  <si>
    <t>106年1-8月</t>
  </si>
  <si>
    <t>106/1-9</t>
  </si>
  <si>
    <t>106年1-9月</t>
  </si>
  <si>
    <t>106/1-10</t>
  </si>
  <si>
    <t>106年1-10月</t>
  </si>
  <si>
    <t>106/1-11</t>
  </si>
  <si>
    <t>106年1-11月</t>
  </si>
  <si>
    <t>出 口 累   計   數</t>
  </si>
  <si>
    <t>106年1-12月</t>
  </si>
  <si>
    <t>105年1-12月</t>
  </si>
  <si>
    <t>金額</t>
  </si>
  <si>
    <t>106/1-12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</si>
  <si>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</si>
  <si>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</si>
  <si>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t>107/1</t>
  </si>
  <si>
    <t>107年1月</t>
  </si>
  <si>
    <t>比重</t>
  </si>
  <si>
    <t>成長率</t>
  </si>
  <si>
    <t>進 口 累   計   數</t>
  </si>
  <si>
    <t>出 口 累   計   數</t>
  </si>
  <si>
    <t>107年1月</t>
  </si>
  <si>
    <t>106年1月</t>
  </si>
  <si>
    <t>金額</t>
  </si>
  <si>
    <t>比重</t>
  </si>
  <si>
    <t>成長率</t>
  </si>
  <si>
    <t>107/1-2</t>
  </si>
  <si>
    <t>107/1-3</t>
  </si>
  <si>
    <t>出 口 累   計   數</t>
  </si>
  <si>
    <t>107年1-2月</t>
  </si>
  <si>
    <t>106年1-2月</t>
  </si>
  <si>
    <t>金額</t>
  </si>
  <si>
    <t>比重</t>
  </si>
  <si>
    <t>成長率</t>
  </si>
  <si>
    <t>進 口 累   計   數</t>
  </si>
  <si>
    <t>107年1-2月</t>
  </si>
  <si>
    <t>106年1-2月</t>
  </si>
  <si>
    <t>金額</t>
  </si>
  <si>
    <t>比重</t>
  </si>
  <si>
    <t>成長率</t>
  </si>
  <si>
    <r>
      <t>1-4</t>
    </r>
    <r>
      <rPr>
        <b/>
        <sz val="12"/>
        <rFont val="標楷體"/>
        <family val="4"/>
      </rPr>
      <t>月</t>
    </r>
  </si>
  <si>
    <t>107/1-4</t>
  </si>
  <si>
    <t>107年1-4月</t>
  </si>
  <si>
    <t>出 口 累   計   數</t>
  </si>
  <si>
    <t>107年1-3月</t>
  </si>
  <si>
    <t>106年1-3月</t>
  </si>
  <si>
    <t>金額</t>
  </si>
  <si>
    <t>比重</t>
  </si>
  <si>
    <t>成長率</t>
  </si>
  <si>
    <t>進 口 累   計   數</t>
  </si>
  <si>
    <r>
      <t>1-5</t>
    </r>
    <r>
      <rPr>
        <b/>
        <sz val="12"/>
        <rFont val="標楷體"/>
        <family val="4"/>
      </rPr>
      <t>月</t>
    </r>
  </si>
  <si>
    <t>107/1-5</t>
  </si>
  <si>
    <t>107年1-5月</t>
  </si>
  <si>
    <t>106年1-5月</t>
  </si>
  <si>
    <r>
      <t>1-6</t>
    </r>
    <r>
      <rPr>
        <b/>
        <sz val="12"/>
        <rFont val="標楷體"/>
        <family val="4"/>
      </rPr>
      <t>月</t>
    </r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</si>
  <si>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</si>
  <si>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</si>
  <si>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t>107/1-6</t>
  </si>
  <si>
    <t>107年1-6月</t>
  </si>
  <si>
    <t>106年1-6月</t>
  </si>
  <si>
    <r>
      <t>1-7</t>
    </r>
    <r>
      <rPr>
        <b/>
        <sz val="12"/>
        <rFont val="標楷體"/>
        <family val="4"/>
      </rPr>
      <t>月</t>
    </r>
  </si>
  <si>
    <t>107/1-7</t>
  </si>
  <si>
    <t>107年1-7月</t>
  </si>
  <si>
    <t>106年1-7月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</si>
  <si>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</si>
  <si>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</si>
  <si>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r>
      <t>1-8</t>
    </r>
    <r>
      <rPr>
        <b/>
        <sz val="12"/>
        <rFont val="標楷體"/>
        <family val="4"/>
      </rPr>
      <t>月</t>
    </r>
  </si>
  <si>
    <t>107/1-8</t>
  </si>
  <si>
    <t>107年1-8月</t>
  </si>
  <si>
    <t>106年1-8月</t>
  </si>
  <si>
    <r>
      <t>11.</t>
    </r>
    <r>
      <rPr>
        <sz val="12"/>
        <rFont val="細明體"/>
        <family val="3"/>
      </rPr>
      <t>紡織品</t>
    </r>
  </si>
  <si>
    <r>
      <t>1-9</t>
    </r>
    <r>
      <rPr>
        <b/>
        <sz val="12"/>
        <rFont val="標楷體"/>
        <family val="4"/>
      </rPr>
      <t>月</t>
    </r>
  </si>
  <si>
    <t>107/1-9</t>
  </si>
  <si>
    <t>107年1-9月</t>
  </si>
  <si>
    <t>106年1-9月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</si>
  <si>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</si>
  <si>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</si>
  <si>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r>
      <t>11.</t>
    </r>
    <r>
      <rPr>
        <sz val="12"/>
        <rFont val="細明體"/>
        <family val="3"/>
      </rPr>
      <t>紡織品</t>
    </r>
  </si>
  <si>
    <r>
      <t>1-10</t>
    </r>
    <r>
      <rPr>
        <b/>
        <sz val="12"/>
        <rFont val="標楷體"/>
        <family val="4"/>
      </rPr>
      <t>月</t>
    </r>
  </si>
  <si>
    <t>107/1-10</t>
  </si>
  <si>
    <t>107年1-10月</t>
  </si>
  <si>
    <t>106年1-10月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</si>
  <si>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</si>
  <si>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</si>
  <si>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r>
      <t>11.</t>
    </r>
    <r>
      <rPr>
        <sz val="12"/>
        <rFont val="細明體"/>
        <family val="3"/>
      </rPr>
      <t>紡織品</t>
    </r>
  </si>
  <si>
    <r>
      <t>1-11</t>
    </r>
    <r>
      <rPr>
        <b/>
        <sz val="12"/>
        <rFont val="標楷體"/>
        <family val="4"/>
      </rPr>
      <t>月</t>
    </r>
  </si>
  <si>
    <t>107/1-11</t>
  </si>
  <si>
    <t>107年1-11月</t>
  </si>
  <si>
    <t>106年1-11月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</si>
  <si>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</si>
  <si>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</si>
  <si>
    <r>
      <t>11.</t>
    </r>
    <r>
      <rPr>
        <sz val="12"/>
        <rFont val="細明體"/>
        <family val="3"/>
      </rPr>
      <t>紡織品</t>
    </r>
  </si>
  <si>
    <r>
      <t>1-12</t>
    </r>
    <r>
      <rPr>
        <b/>
        <sz val="12"/>
        <rFont val="標楷體"/>
        <family val="4"/>
      </rPr>
      <t>月</t>
    </r>
  </si>
  <si>
    <t>107/1-12</t>
  </si>
  <si>
    <t>107年1-12月</t>
  </si>
  <si>
    <t>106年1-12月</t>
  </si>
  <si>
    <r>
      <t>11.</t>
    </r>
    <r>
      <rPr>
        <sz val="12"/>
        <rFont val="細明體"/>
        <family val="3"/>
      </rPr>
      <t>紡織品</t>
    </r>
  </si>
  <si>
    <r>
      <t xml:space="preserve">     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</si>
</sst>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#,##0.0_ "/>
    <numFmt numFmtId="186" formatCode="[&gt;=0]#,##0.0;[&lt;0]\-#,##0.0;General"/>
    <numFmt numFmtId="187" formatCode="[&gt;=0]#,##0;[&lt;0]\-#,##0;General"/>
    <numFmt numFmtId="188" formatCode="[&gt;=0]#,##0.00;[&lt;0]\-#,##0.00;General"/>
    <numFmt numFmtId="189" formatCode="[&gt;=0]#,##0.0;[&lt;0]\-#,##0.0"/>
    <numFmt numFmtId="190" formatCode="#,##0.000_ ;[Red]\-#,##0.000\ "/>
    <numFmt numFmtId="191" formatCode="[&gt;=0]#,##0.00;[&lt;0]\-#,##0.00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2"/>
      <name val="細明體"/>
      <family val="3"/>
    </font>
    <font>
      <sz val="16"/>
      <name val="細明體"/>
      <family val="3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6"/>
      <name val="細明體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double"/>
    </border>
    <border>
      <left style="medium"/>
      <right style="double"/>
      <top/>
      <bottom/>
    </border>
    <border>
      <left style="double"/>
      <right style="thin"/>
      <top style="thin"/>
      <bottom style="hair"/>
    </border>
    <border>
      <left style="double"/>
      <right style="thin"/>
      <top/>
      <bottom style="thin"/>
    </border>
    <border>
      <left style="medium"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hair"/>
    </border>
    <border>
      <left style="medium"/>
      <right style="double"/>
      <top style="thick"/>
      <bottom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double"/>
      <right style="thin"/>
      <top style="medium"/>
      <bottom style="double"/>
    </border>
    <border>
      <left/>
      <right style="thin"/>
      <top/>
      <bottom style="hair"/>
    </border>
    <border>
      <left style="hair"/>
      <right style="thin"/>
      <top style="thin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double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double"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double"/>
      <right style="hair"/>
      <top style="double"/>
      <bottom style="hair"/>
    </border>
    <border>
      <left style="double"/>
      <right style="hair"/>
      <top/>
      <bottom style="thin"/>
    </border>
    <border>
      <left style="double"/>
      <right style="hair"/>
      <top style="thin"/>
      <bottom style="double"/>
    </border>
    <border>
      <left style="double"/>
      <right style="hair"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hair"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double"/>
      <bottom style="thin"/>
    </border>
    <border>
      <left/>
      <right style="thin"/>
      <top/>
      <bottom style="thin"/>
    </border>
    <border>
      <left/>
      <right style="hair"/>
      <top style="thin"/>
      <bottom style="hair"/>
    </border>
    <border>
      <left/>
      <right style="hair"/>
      <top/>
      <bottom/>
    </border>
    <border>
      <left style="thin"/>
      <right style="hair"/>
      <top style="hair"/>
      <bottom style="thin"/>
    </border>
    <border>
      <left/>
      <right style="medium"/>
      <top style="thin"/>
      <bottom style="hair"/>
    </border>
    <border>
      <left/>
      <right style="medium"/>
      <top style="thin"/>
      <bottom style="double"/>
    </border>
    <border>
      <left/>
      <right style="medium"/>
      <top/>
      <bottom style="hair"/>
    </border>
    <border>
      <left style="hair"/>
      <right style="medium"/>
      <top style="double"/>
      <bottom style="hair"/>
    </border>
    <border>
      <left style="hair"/>
      <right style="medium"/>
      <top/>
      <bottom style="hair"/>
    </border>
    <border>
      <left style="hair"/>
      <right style="medium"/>
      <top style="thin"/>
      <bottom style="double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/>
      <right style="double"/>
      <top/>
      <bottom style="hair"/>
    </border>
    <border>
      <left style="hair"/>
      <right style="double"/>
      <top/>
      <bottom style="hair"/>
    </border>
    <border>
      <left style="hair"/>
      <right style="double"/>
      <top/>
      <bottom style="thin"/>
    </border>
    <border>
      <left style="hair"/>
      <right style="double"/>
      <top style="thin"/>
      <bottom style="double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double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double"/>
      <top/>
      <bottom/>
    </border>
    <border>
      <left style="hair"/>
      <right style="thin"/>
      <top style="double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ck"/>
      <right style="thin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ck"/>
      <top style="thin"/>
      <bottom style="thin"/>
    </border>
    <border>
      <left style="thin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dotted"/>
      <right style="thick"/>
      <top style="thin"/>
      <bottom/>
    </border>
    <border>
      <left style="thin"/>
      <right style="dotted"/>
      <top/>
      <bottom style="thick"/>
    </border>
    <border>
      <left style="dotted"/>
      <right/>
      <top/>
      <bottom style="thick"/>
    </border>
    <border>
      <left style="dotted"/>
      <right style="thin"/>
      <top/>
      <bottom style="thick"/>
    </border>
    <border>
      <left style="dotted"/>
      <right style="thick"/>
      <top/>
      <bottom style="thick"/>
    </border>
    <border>
      <left style="thin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ck"/>
      <top style="dotted"/>
      <bottom style="dotted"/>
    </border>
    <border>
      <left style="thin"/>
      <right style="thin"/>
      <top/>
      <bottom style="thick"/>
    </border>
    <border>
      <left style="thin"/>
      <right style="thin"/>
      <top style="dotted"/>
      <bottom style="dotted"/>
    </border>
    <border>
      <left style="thin"/>
      <right/>
      <top style="thin"/>
      <bottom style="dotted"/>
    </border>
    <border>
      <left style="dotted"/>
      <right/>
      <top style="thin"/>
      <bottom style="dotted"/>
    </border>
    <border>
      <left style="thin"/>
      <right/>
      <top style="dotted"/>
      <bottom style="dotted"/>
    </border>
    <border>
      <left style="dotted"/>
      <right style="thick"/>
      <top style="thin"/>
      <bottom style="dotted"/>
    </border>
    <border>
      <left style="thin"/>
      <right/>
      <top style="dotted"/>
      <bottom style="thick"/>
    </border>
    <border>
      <left style="dotted"/>
      <right/>
      <top style="dotted"/>
      <bottom style="thick"/>
    </border>
    <border>
      <left style="dotted"/>
      <right style="thick"/>
      <top style="dotted"/>
      <bottom style="thick"/>
    </border>
    <border>
      <left/>
      <right/>
      <top/>
      <bottom style="dotted"/>
    </border>
    <border>
      <left/>
      <right/>
      <top style="dotted"/>
      <bottom style="thick"/>
    </border>
    <border>
      <left style="thin"/>
      <right style="thin"/>
      <top style="dotted"/>
      <bottom style="thick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ck"/>
    </border>
    <border>
      <left style="dotted"/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ck"/>
      <top>
        <color indexed="63"/>
      </top>
      <bottom/>
    </border>
    <border>
      <left>
        <color indexed="63"/>
      </left>
      <right>
        <color indexed="63"/>
      </right>
      <top/>
      <bottom style="thick"/>
    </border>
    <border>
      <left style="thin"/>
      <right/>
      <top style="thin"/>
      <bottom style="thick"/>
    </border>
    <border>
      <left style="dotted"/>
      <right/>
      <top style="thin"/>
      <bottom style="thick"/>
    </border>
    <border>
      <left style="dotted"/>
      <right style="thick"/>
      <top style="thin"/>
      <bottom style="thick"/>
    </border>
    <border>
      <left style="thin"/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 style="hair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n"/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shrinkToFit="1"/>
    </xf>
    <xf numFmtId="177" fontId="6" fillId="33" borderId="12" xfId="33" applyNumberFormat="1" applyFont="1" applyFill="1" applyBorder="1" applyAlignment="1">
      <alignment horizontal="center" shrinkToFit="1"/>
    </xf>
    <xf numFmtId="177" fontId="6" fillId="33" borderId="13" xfId="33" applyNumberFormat="1" applyFont="1" applyFill="1" applyBorder="1" applyAlignment="1">
      <alignment horizontal="center" shrinkToFit="1"/>
    </xf>
    <xf numFmtId="0" fontId="9" fillId="33" borderId="14" xfId="0" applyFont="1" applyFill="1" applyBorder="1" applyAlignment="1">
      <alignment horizontal="center" shrinkToFit="1"/>
    </xf>
    <xf numFmtId="179" fontId="6" fillId="33" borderId="15" xfId="0" applyNumberFormat="1" applyFont="1" applyFill="1" applyBorder="1" applyAlignment="1">
      <alignment horizontal="center" shrinkToFit="1"/>
    </xf>
    <xf numFmtId="177" fontId="6" fillId="33" borderId="16" xfId="33" applyNumberFormat="1" applyFont="1" applyFill="1" applyBorder="1" applyAlignment="1">
      <alignment horizontal="center" shrinkToFit="1"/>
    </xf>
    <xf numFmtId="0" fontId="9" fillId="33" borderId="17" xfId="0" applyFont="1" applyFill="1" applyBorder="1" applyAlignment="1">
      <alignment horizontal="center" shrinkToFit="1"/>
    </xf>
    <xf numFmtId="178" fontId="9" fillId="33" borderId="14" xfId="0" applyNumberFormat="1" applyFont="1" applyFill="1" applyBorder="1" applyAlignment="1">
      <alignment horizontal="center" shrinkToFit="1"/>
    </xf>
    <xf numFmtId="178" fontId="6" fillId="33" borderId="15" xfId="0" applyNumberFormat="1" applyFont="1" applyFill="1" applyBorder="1" applyAlignment="1">
      <alignment horizontal="center" shrinkToFit="1"/>
    </xf>
    <xf numFmtId="178" fontId="9" fillId="0" borderId="0" xfId="0" applyNumberFormat="1" applyFont="1" applyFill="1" applyAlignment="1">
      <alignment/>
    </xf>
    <xf numFmtId="9" fontId="11" fillId="33" borderId="0" xfId="0" applyNumberFormat="1" applyFont="1" applyFill="1" applyAlignment="1">
      <alignment/>
    </xf>
    <xf numFmtId="9" fontId="8" fillId="33" borderId="18" xfId="39" applyNumberFormat="1" applyFont="1" applyFill="1" applyBorder="1" applyAlignment="1">
      <alignment horizontal="center" vertical="center" shrinkToFit="1"/>
    </xf>
    <xf numFmtId="9" fontId="8" fillId="0" borderId="0" xfId="0" applyNumberFormat="1" applyFont="1" applyAlignment="1">
      <alignment/>
    </xf>
    <xf numFmtId="9" fontId="8" fillId="33" borderId="19" xfId="39" applyNumberFormat="1" applyFont="1" applyFill="1" applyBorder="1" applyAlignment="1">
      <alignment horizontal="center" vertical="center" shrinkToFit="1"/>
    </xf>
    <xf numFmtId="9" fontId="8" fillId="33" borderId="20" xfId="39" applyNumberFormat="1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33" borderId="23" xfId="0" applyFont="1" applyFill="1" applyBorder="1" applyAlignment="1">
      <alignment horizontal="center" vertical="center" wrapText="1" shrinkToFit="1"/>
    </xf>
    <xf numFmtId="176" fontId="8" fillId="33" borderId="24" xfId="39" applyNumberFormat="1" applyFont="1" applyFill="1" applyBorder="1" applyAlignment="1">
      <alignment horizontal="right" shrinkToFit="1"/>
    </xf>
    <xf numFmtId="176" fontId="10" fillId="33" borderId="25" xfId="39" applyNumberFormat="1" applyFont="1" applyFill="1" applyBorder="1" applyAlignment="1">
      <alignment horizontal="right" shrinkToFit="1"/>
    </xf>
    <xf numFmtId="176" fontId="8" fillId="33" borderId="26" xfId="39" applyNumberFormat="1" applyFont="1" applyFill="1" applyBorder="1" applyAlignment="1">
      <alignment horizontal="right" shrinkToFit="1"/>
    </xf>
    <xf numFmtId="176" fontId="8" fillId="33" borderId="27" xfId="39" applyNumberFormat="1" applyFont="1" applyFill="1" applyBorder="1" applyAlignment="1">
      <alignment/>
    </xf>
    <xf numFmtId="180" fontId="15" fillId="0" borderId="28" xfId="0" applyNumberFormat="1" applyFont="1" applyBorder="1" applyAlignment="1">
      <alignment horizontal="center" vertical="center"/>
    </xf>
    <xf numFmtId="180" fontId="16" fillId="0" borderId="28" xfId="0" applyNumberFormat="1" applyFont="1" applyBorder="1" applyAlignment="1">
      <alignment horizontal="centerContinuous" vertical="center"/>
    </xf>
    <xf numFmtId="180" fontId="15" fillId="0" borderId="28" xfId="0" applyNumberFormat="1" applyFont="1" applyBorder="1" applyAlignment="1">
      <alignment horizontal="centerContinuous" vertical="center"/>
    </xf>
    <xf numFmtId="180" fontId="15" fillId="0" borderId="28" xfId="0" applyNumberFormat="1" applyFont="1" applyBorder="1" applyAlignment="1">
      <alignment horizontal="distributed" vertic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33" borderId="14" xfId="0" applyFont="1" applyFill="1" applyBorder="1" applyAlignment="1">
      <alignment horizontal="center" shrinkToFit="1"/>
    </xf>
    <xf numFmtId="0" fontId="17" fillId="33" borderId="14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80" fontId="18" fillId="0" borderId="28" xfId="0" applyNumberFormat="1" applyFont="1" applyBorder="1" applyAlignment="1">
      <alignment horizontal="centerContinuous" vertical="center"/>
    </xf>
    <xf numFmtId="180" fontId="8" fillId="0" borderId="28" xfId="0" applyNumberFormat="1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8" fillId="0" borderId="28" xfId="0" applyFont="1" applyBorder="1" applyAlignment="1">
      <alignment vertical="center"/>
    </xf>
    <xf numFmtId="182" fontId="8" fillId="0" borderId="28" xfId="0" applyNumberFormat="1" applyFont="1" applyBorder="1" applyAlignment="1">
      <alignment horizontal="right" vertical="center"/>
    </xf>
    <xf numFmtId="180" fontId="8" fillId="0" borderId="28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80" fontId="21" fillId="0" borderId="28" xfId="0" applyNumberFormat="1" applyFont="1" applyBorder="1" applyAlignment="1">
      <alignment horizontal="centerContinuous" vertical="center"/>
    </xf>
    <xf numFmtId="180" fontId="19" fillId="0" borderId="28" xfId="0" applyNumberFormat="1" applyFont="1" applyBorder="1" applyAlignment="1">
      <alignment horizontal="centerContinuous" vertical="center"/>
    </xf>
    <xf numFmtId="180" fontId="9" fillId="0" borderId="28" xfId="0" applyNumberFormat="1" applyFont="1" applyBorder="1" applyAlignment="1">
      <alignment horizontal="centerContinuous" vertical="center"/>
    </xf>
    <xf numFmtId="182" fontId="15" fillId="0" borderId="28" xfId="0" applyNumberFormat="1" applyFont="1" applyBorder="1" applyAlignment="1">
      <alignment horizontal="right" vertical="center"/>
    </xf>
    <xf numFmtId="180" fontId="15" fillId="0" borderId="28" xfId="0" applyNumberFormat="1" applyFont="1" applyBorder="1" applyAlignment="1">
      <alignment horizontal="right" vertical="center"/>
    </xf>
    <xf numFmtId="181" fontId="9" fillId="34" borderId="32" xfId="33" applyNumberFormat="1" applyFont="1" applyFill="1" applyBorder="1" applyAlignment="1">
      <alignment horizontal="right"/>
    </xf>
    <xf numFmtId="181" fontId="9" fillId="34" borderId="33" xfId="33" applyNumberFormat="1" applyFont="1" applyFill="1" applyBorder="1" applyAlignment="1">
      <alignment horizontal="right"/>
    </xf>
    <xf numFmtId="181" fontId="9" fillId="34" borderId="34" xfId="0" applyNumberFormat="1" applyFont="1" applyFill="1" applyBorder="1" applyAlignment="1">
      <alignment horizontal="right"/>
    </xf>
    <xf numFmtId="181" fontId="9" fillId="34" borderId="35" xfId="33" applyNumberFormat="1" applyFont="1" applyFill="1" applyBorder="1" applyAlignment="1">
      <alignment horizontal="right"/>
    </xf>
    <xf numFmtId="181" fontId="9" fillId="34" borderId="36" xfId="33" applyNumberFormat="1" applyFont="1" applyFill="1" applyBorder="1" applyAlignment="1">
      <alignment horizontal="right"/>
    </xf>
    <xf numFmtId="181" fontId="9" fillId="34" borderId="37" xfId="33" applyNumberFormat="1" applyFont="1" applyFill="1" applyBorder="1" applyAlignment="1">
      <alignment horizontal="right"/>
    </xf>
    <xf numFmtId="181" fontId="9" fillId="34" borderId="38" xfId="0" applyNumberFormat="1" applyFont="1" applyFill="1" applyBorder="1" applyAlignment="1">
      <alignment horizontal="right"/>
    </xf>
    <xf numFmtId="181" fontId="9" fillId="34" borderId="39" xfId="0" applyNumberFormat="1" applyFont="1" applyFill="1" applyBorder="1" applyAlignment="1">
      <alignment horizontal="right"/>
    </xf>
    <xf numFmtId="181" fontId="9" fillId="34" borderId="40" xfId="0" applyNumberFormat="1" applyFont="1" applyFill="1" applyBorder="1" applyAlignment="1">
      <alignment horizontal="right"/>
    </xf>
    <xf numFmtId="181" fontId="9" fillId="34" borderId="41" xfId="0" applyNumberFormat="1" applyFont="1" applyFill="1" applyBorder="1" applyAlignment="1">
      <alignment horizontal="right"/>
    </xf>
    <xf numFmtId="181" fontId="9" fillId="34" borderId="42" xfId="0" applyNumberFormat="1" applyFont="1" applyFill="1" applyBorder="1" applyAlignment="1">
      <alignment horizontal="right"/>
    </xf>
    <xf numFmtId="181" fontId="9" fillId="34" borderId="43" xfId="0" applyNumberFormat="1" applyFont="1" applyFill="1" applyBorder="1" applyAlignment="1">
      <alignment horizontal="right"/>
    </xf>
    <xf numFmtId="181" fontId="9" fillId="34" borderId="44" xfId="0" applyNumberFormat="1" applyFont="1" applyFill="1" applyBorder="1" applyAlignment="1">
      <alignment horizontal="right"/>
    </xf>
    <xf numFmtId="181" fontId="9" fillId="34" borderId="45" xfId="0" applyNumberFormat="1" applyFont="1" applyFill="1" applyBorder="1" applyAlignment="1">
      <alignment horizontal="right"/>
    </xf>
    <xf numFmtId="176" fontId="10" fillId="33" borderId="46" xfId="39" applyNumberFormat="1" applyFont="1" applyFill="1" applyBorder="1" applyAlignment="1">
      <alignment horizontal="right"/>
    </xf>
    <xf numFmtId="176" fontId="8" fillId="33" borderId="24" xfId="39" applyNumberFormat="1" applyFont="1" applyFill="1" applyBorder="1" applyAlignment="1">
      <alignment horizontal="right"/>
    </xf>
    <xf numFmtId="176" fontId="9" fillId="33" borderId="46" xfId="39" applyNumberFormat="1" applyFont="1" applyFill="1" applyBorder="1" applyAlignment="1">
      <alignment horizontal="right"/>
    </xf>
    <xf numFmtId="176" fontId="9" fillId="33" borderId="25" xfId="39" applyNumberFormat="1" applyFont="1" applyFill="1" applyBorder="1" applyAlignment="1">
      <alignment horizontal="right" shrinkToFit="1"/>
    </xf>
    <xf numFmtId="176" fontId="8" fillId="33" borderId="47" xfId="39" applyNumberFormat="1" applyFont="1" applyFill="1" applyBorder="1" applyAlignment="1">
      <alignment horizontal="right" shrinkToFit="1"/>
    </xf>
    <xf numFmtId="181" fontId="8" fillId="34" borderId="33" xfId="0" applyNumberFormat="1" applyFont="1" applyFill="1" applyBorder="1" applyAlignment="1">
      <alignment horizontal="right"/>
    </xf>
    <xf numFmtId="181" fontId="8" fillId="34" borderId="35" xfId="0" applyNumberFormat="1" applyFont="1" applyFill="1" applyBorder="1" applyAlignment="1">
      <alignment horizontal="right"/>
    </xf>
    <xf numFmtId="176" fontId="8" fillId="33" borderId="48" xfId="39" applyNumberFormat="1" applyFont="1" applyFill="1" applyBorder="1" applyAlignment="1">
      <alignment horizontal="right"/>
    </xf>
    <xf numFmtId="181" fontId="8" fillId="34" borderId="49" xfId="0" applyNumberFormat="1" applyFont="1" applyFill="1" applyBorder="1" applyAlignment="1">
      <alignment horizontal="right"/>
    </xf>
    <xf numFmtId="181" fontId="8" fillId="34" borderId="50" xfId="0" applyNumberFormat="1" applyFont="1" applyFill="1" applyBorder="1" applyAlignment="1">
      <alignment horizontal="right"/>
    </xf>
    <xf numFmtId="181" fontId="8" fillId="34" borderId="43" xfId="0" applyNumberFormat="1" applyFont="1" applyFill="1" applyBorder="1" applyAlignment="1">
      <alignment horizontal="right"/>
    </xf>
    <xf numFmtId="181" fontId="8" fillId="34" borderId="43" xfId="0" applyNumberFormat="1" applyFont="1" applyFill="1" applyBorder="1" applyAlignment="1">
      <alignment/>
    </xf>
    <xf numFmtId="181" fontId="8" fillId="34" borderId="51" xfId="0" applyNumberFormat="1" applyFont="1" applyFill="1" applyBorder="1" applyAlignment="1">
      <alignment horizontal="right"/>
    </xf>
    <xf numFmtId="176" fontId="8" fillId="33" borderId="24" xfId="39" applyNumberFormat="1" applyFont="1" applyFill="1" applyBorder="1" applyAlignment="1">
      <alignment/>
    </xf>
    <xf numFmtId="176" fontId="8" fillId="33" borderId="52" xfId="39" applyNumberFormat="1" applyFont="1" applyFill="1" applyBorder="1" applyAlignment="1">
      <alignment horizontal="right"/>
    </xf>
    <xf numFmtId="176" fontId="8" fillId="33" borderId="27" xfId="39" applyNumberFormat="1" applyFont="1" applyFill="1" applyBorder="1" applyAlignment="1">
      <alignment horizontal="right"/>
    </xf>
    <xf numFmtId="176" fontId="10" fillId="33" borderId="53" xfId="39" applyNumberFormat="1" applyFont="1" applyFill="1" applyBorder="1" applyAlignment="1">
      <alignment horizontal="right"/>
    </xf>
    <xf numFmtId="176" fontId="8" fillId="33" borderId="54" xfId="39" applyNumberFormat="1" applyFont="1" applyFill="1" applyBorder="1" applyAlignment="1">
      <alignment horizontal="right"/>
    </xf>
    <xf numFmtId="176" fontId="8" fillId="33" borderId="55" xfId="39" applyNumberFormat="1" applyFont="1" applyFill="1" applyBorder="1" applyAlignment="1">
      <alignment horizontal="right"/>
    </xf>
    <xf numFmtId="176" fontId="8" fillId="33" borderId="56" xfId="39" applyNumberFormat="1" applyFont="1" applyFill="1" applyBorder="1" applyAlignment="1">
      <alignment horizontal="right"/>
    </xf>
    <xf numFmtId="176" fontId="10" fillId="33" borderId="57" xfId="39" applyNumberFormat="1" applyFont="1" applyFill="1" applyBorder="1" applyAlignment="1">
      <alignment horizontal="right"/>
    </xf>
    <xf numFmtId="176" fontId="9" fillId="33" borderId="57" xfId="39" applyNumberFormat="1" applyFont="1" applyFill="1" applyBorder="1" applyAlignment="1">
      <alignment horizontal="right"/>
    </xf>
    <xf numFmtId="176" fontId="8" fillId="33" borderId="54" xfId="39" applyNumberFormat="1" applyFont="1" applyFill="1" applyBorder="1" applyAlignment="1">
      <alignment/>
    </xf>
    <xf numFmtId="176" fontId="10" fillId="33" borderId="53" xfId="39" applyNumberFormat="1" applyFont="1" applyFill="1" applyBorder="1" applyAlignment="1">
      <alignment/>
    </xf>
    <xf numFmtId="176" fontId="9" fillId="33" borderId="53" xfId="39" applyNumberFormat="1" applyFont="1" applyFill="1" applyBorder="1" applyAlignment="1">
      <alignment/>
    </xf>
    <xf numFmtId="176" fontId="8" fillId="33" borderId="58" xfId="39" applyNumberFormat="1" applyFont="1" applyFill="1" applyBorder="1" applyAlignment="1" quotePrefix="1">
      <alignment horizontal="right"/>
    </xf>
    <xf numFmtId="176" fontId="8" fillId="33" borderId="59" xfId="39" applyNumberFormat="1" applyFont="1" applyFill="1" applyBorder="1" applyAlignment="1" quotePrefix="1">
      <alignment horizontal="right"/>
    </xf>
    <xf numFmtId="176" fontId="9" fillId="33" borderId="60" xfId="39" applyNumberFormat="1" applyFont="1" applyFill="1" applyBorder="1" applyAlignment="1" quotePrefix="1">
      <alignment horizontal="right"/>
    </xf>
    <xf numFmtId="176" fontId="8" fillId="33" borderId="61" xfId="39" applyNumberFormat="1" applyFont="1" applyFill="1" applyBorder="1" applyAlignment="1" quotePrefix="1">
      <alignment horizontal="right"/>
    </xf>
    <xf numFmtId="176" fontId="9" fillId="33" borderId="60" xfId="39" applyNumberFormat="1" applyFont="1" applyFill="1" applyBorder="1" applyAlignment="1">
      <alignment horizontal="right"/>
    </xf>
    <xf numFmtId="176" fontId="8" fillId="33" borderId="61" xfId="39" applyNumberFormat="1" applyFont="1" applyFill="1" applyBorder="1" applyAlignment="1">
      <alignment horizontal="right"/>
    </xf>
    <xf numFmtId="176" fontId="10" fillId="33" borderId="60" xfId="39" applyNumberFormat="1" applyFont="1" applyFill="1" applyBorder="1" applyAlignment="1">
      <alignment horizontal="right"/>
    </xf>
    <xf numFmtId="176" fontId="8" fillId="33" borderId="62" xfId="39" applyNumberFormat="1" applyFont="1" applyFill="1" applyBorder="1" applyAlignment="1">
      <alignment horizontal="right"/>
    </xf>
    <xf numFmtId="176" fontId="8" fillId="33" borderId="63" xfId="39" applyNumberFormat="1" applyFont="1" applyFill="1" applyBorder="1" applyAlignment="1">
      <alignment horizontal="right"/>
    </xf>
    <xf numFmtId="176" fontId="9" fillId="33" borderId="64" xfId="39" applyNumberFormat="1" applyFont="1" applyFill="1" applyBorder="1" applyAlignment="1">
      <alignment horizontal="right"/>
    </xf>
    <xf numFmtId="176" fontId="10" fillId="33" borderId="64" xfId="39" applyNumberFormat="1" applyFont="1" applyFill="1" applyBorder="1" applyAlignment="1">
      <alignment horizontal="right"/>
    </xf>
    <xf numFmtId="176" fontId="22" fillId="33" borderId="53" xfId="39" applyNumberFormat="1" applyFont="1" applyFill="1" applyBorder="1" applyAlignment="1">
      <alignment horizontal="right"/>
    </xf>
    <xf numFmtId="176" fontId="8" fillId="33" borderId="65" xfId="39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 horizontal="center" shrinkToFit="1"/>
    </xf>
    <xf numFmtId="177" fontId="6" fillId="33" borderId="66" xfId="33" applyNumberFormat="1" applyFont="1" applyFill="1" applyBorder="1" applyAlignment="1">
      <alignment horizontal="center" shrinkToFit="1"/>
    </xf>
    <xf numFmtId="181" fontId="9" fillId="34" borderId="67" xfId="33" applyNumberFormat="1" applyFont="1" applyFill="1" applyBorder="1" applyAlignment="1">
      <alignment horizontal="right"/>
    </xf>
    <xf numFmtId="181" fontId="9" fillId="34" borderId="68" xfId="0" applyNumberFormat="1" applyFont="1" applyFill="1" applyBorder="1" applyAlignment="1">
      <alignment horizontal="right"/>
    </xf>
    <xf numFmtId="181" fontId="8" fillId="34" borderId="32" xfId="0" applyNumberFormat="1" applyFont="1" applyFill="1" applyBorder="1" applyAlignment="1">
      <alignment horizontal="right"/>
    </xf>
    <xf numFmtId="177" fontId="6" fillId="33" borderId="69" xfId="33" applyNumberFormat="1" applyFont="1" applyFill="1" applyBorder="1" applyAlignment="1">
      <alignment horizontal="center" shrinkToFit="1"/>
    </xf>
    <xf numFmtId="181" fontId="9" fillId="34" borderId="70" xfId="33" applyNumberFormat="1" applyFont="1" applyFill="1" applyBorder="1" applyAlignment="1">
      <alignment horizontal="right"/>
    </xf>
    <xf numFmtId="176" fontId="8" fillId="33" borderId="71" xfId="39" applyNumberFormat="1" applyFont="1" applyFill="1" applyBorder="1" applyAlignment="1">
      <alignment horizontal="right"/>
    </xf>
    <xf numFmtId="181" fontId="9" fillId="34" borderId="72" xfId="0" applyNumberFormat="1" applyFont="1" applyFill="1" applyBorder="1" applyAlignment="1">
      <alignment horizontal="right"/>
    </xf>
    <xf numFmtId="176" fontId="8" fillId="33" borderId="73" xfId="39" applyNumberFormat="1" applyFont="1" applyFill="1" applyBorder="1" applyAlignment="1">
      <alignment horizontal="right"/>
    </xf>
    <xf numFmtId="181" fontId="8" fillId="34" borderId="72" xfId="0" applyNumberFormat="1" applyFont="1" applyFill="1" applyBorder="1" applyAlignment="1">
      <alignment horizontal="right"/>
    </xf>
    <xf numFmtId="181" fontId="8" fillId="34" borderId="44" xfId="0" applyNumberFormat="1" applyFont="1" applyFill="1" applyBorder="1" applyAlignment="1">
      <alignment horizontal="right"/>
    </xf>
    <xf numFmtId="183" fontId="8" fillId="34" borderId="49" xfId="0" applyNumberFormat="1" applyFont="1" applyFill="1" applyBorder="1" applyAlignment="1">
      <alignment horizontal="right"/>
    </xf>
    <xf numFmtId="183" fontId="8" fillId="34" borderId="44" xfId="0" applyNumberFormat="1" applyFont="1" applyFill="1" applyBorder="1" applyAlignment="1">
      <alignment horizontal="right"/>
    </xf>
    <xf numFmtId="183" fontId="10" fillId="34" borderId="45" xfId="0" applyNumberFormat="1" applyFont="1" applyFill="1" applyBorder="1" applyAlignment="1">
      <alignment horizontal="right"/>
    </xf>
    <xf numFmtId="183" fontId="8" fillId="34" borderId="43" xfId="0" applyNumberFormat="1" applyFont="1" applyFill="1" applyBorder="1" applyAlignment="1">
      <alignment horizontal="right"/>
    </xf>
    <xf numFmtId="176" fontId="8" fillId="33" borderId="65" xfId="39" applyNumberFormat="1" applyFont="1" applyFill="1" applyBorder="1" applyAlignment="1">
      <alignment horizontal="right" shrinkToFit="1"/>
    </xf>
    <xf numFmtId="176" fontId="8" fillId="33" borderId="74" xfId="39" applyNumberFormat="1" applyFont="1" applyFill="1" applyBorder="1" applyAlignment="1">
      <alignment horizontal="right" shrinkToFit="1"/>
    </xf>
    <xf numFmtId="176" fontId="10" fillId="33" borderId="64" xfId="39" applyNumberFormat="1" applyFont="1" applyFill="1" applyBorder="1" applyAlignment="1">
      <alignment horizontal="right" shrinkToFi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 shrinkToFit="1"/>
    </xf>
    <xf numFmtId="181" fontId="8" fillId="34" borderId="68" xfId="0" applyNumberFormat="1" applyFont="1" applyFill="1" applyBorder="1" applyAlignment="1">
      <alignment/>
    </xf>
    <xf numFmtId="176" fontId="8" fillId="33" borderId="75" xfId="39" applyNumberFormat="1" applyFont="1" applyFill="1" applyBorder="1" applyAlignment="1">
      <alignment horizontal="right"/>
    </xf>
    <xf numFmtId="176" fontId="8" fillId="33" borderId="76" xfId="39" applyNumberFormat="1" applyFont="1" applyFill="1" applyBorder="1" applyAlignment="1">
      <alignment horizontal="right"/>
    </xf>
    <xf numFmtId="176" fontId="9" fillId="33" borderId="25" xfId="39" applyNumberFormat="1" applyFont="1" applyFill="1" applyBorder="1" applyAlignment="1">
      <alignment horizontal="right"/>
    </xf>
    <xf numFmtId="176" fontId="8" fillId="33" borderId="77" xfId="39" applyNumberFormat="1" applyFont="1" applyFill="1" applyBorder="1" applyAlignment="1">
      <alignment horizontal="right"/>
    </xf>
    <xf numFmtId="184" fontId="8" fillId="33" borderId="78" xfId="39" applyNumberFormat="1" applyFont="1" applyFill="1" applyBorder="1" applyAlignment="1">
      <alignment horizontal="right"/>
    </xf>
    <xf numFmtId="176" fontId="8" fillId="33" borderId="78" xfId="39" applyNumberFormat="1" applyFont="1" applyFill="1" applyBorder="1" applyAlignment="1">
      <alignment horizontal="right"/>
    </xf>
    <xf numFmtId="176" fontId="10" fillId="33" borderId="25" xfId="39" applyNumberFormat="1" applyFont="1" applyFill="1" applyBorder="1" applyAlignment="1">
      <alignment horizontal="right"/>
    </xf>
    <xf numFmtId="181" fontId="8" fillId="34" borderId="68" xfId="0" applyNumberFormat="1" applyFont="1" applyFill="1" applyBorder="1" applyAlignment="1">
      <alignment horizontal="right"/>
    </xf>
    <xf numFmtId="183" fontId="8" fillId="34" borderId="68" xfId="0" applyNumberFormat="1" applyFont="1" applyFill="1" applyBorder="1" applyAlignment="1">
      <alignment horizontal="right"/>
    </xf>
    <xf numFmtId="183" fontId="8" fillId="34" borderId="72" xfId="0" applyNumberFormat="1" applyFont="1" applyFill="1" applyBorder="1" applyAlignment="1">
      <alignment horizontal="right"/>
    </xf>
    <xf numFmtId="0" fontId="12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76" fontId="8" fillId="33" borderId="79" xfId="39" applyNumberFormat="1" applyFont="1" applyFill="1" applyBorder="1" applyAlignment="1">
      <alignment horizontal="right"/>
    </xf>
    <xf numFmtId="176" fontId="8" fillId="33" borderId="26" xfId="39" applyNumberFormat="1" applyFont="1" applyFill="1" applyBorder="1" applyAlignment="1">
      <alignment horizontal="right"/>
    </xf>
    <xf numFmtId="176" fontId="22" fillId="33" borderId="46" xfId="39" applyNumberFormat="1" applyFont="1" applyFill="1" applyBorder="1" applyAlignment="1">
      <alignment horizontal="right"/>
    </xf>
    <xf numFmtId="0" fontId="8" fillId="35" borderId="30" xfId="0" applyFont="1" applyFill="1" applyBorder="1" applyAlignment="1">
      <alignment horizontal="center" vertical="center"/>
    </xf>
    <xf numFmtId="180" fontId="15" fillId="35" borderId="28" xfId="0" applyNumberFormat="1" applyFont="1" applyFill="1" applyBorder="1" applyAlignment="1">
      <alignment horizontal="centerContinuous" vertical="center"/>
    </xf>
    <xf numFmtId="180" fontId="8" fillId="35" borderId="28" xfId="0" applyNumberFormat="1" applyFont="1" applyFill="1" applyBorder="1" applyAlignment="1">
      <alignment horizontal="centerContinuous" vertical="center"/>
    </xf>
    <xf numFmtId="0" fontId="8" fillId="35" borderId="31" xfId="0" applyFont="1" applyFill="1" applyBorder="1" applyAlignment="1">
      <alignment horizontal="center" vertical="center"/>
    </xf>
    <xf numFmtId="180" fontId="15" fillId="35" borderId="28" xfId="0" applyNumberFormat="1" applyFont="1" applyFill="1" applyBorder="1" applyAlignment="1">
      <alignment horizontal="distributed" vertical="center"/>
    </xf>
    <xf numFmtId="0" fontId="8" fillId="0" borderId="80" xfId="0" applyFont="1" applyBorder="1" applyAlignment="1">
      <alignment horizontal="center"/>
    </xf>
    <xf numFmtId="0" fontId="12" fillId="35" borderId="81" xfId="0" applyFont="1" applyFill="1" applyBorder="1" applyAlignment="1">
      <alignment vertical="center"/>
    </xf>
    <xf numFmtId="180" fontId="21" fillId="35" borderId="82" xfId="0" applyNumberFormat="1" applyFont="1" applyFill="1" applyBorder="1" applyAlignment="1">
      <alignment horizontal="centerContinuous" vertical="center"/>
    </xf>
    <xf numFmtId="180" fontId="19" fillId="35" borderId="82" xfId="0" applyNumberFormat="1" applyFont="1" applyFill="1" applyBorder="1" applyAlignment="1">
      <alignment horizontal="centerContinuous" vertical="center"/>
    </xf>
    <xf numFmtId="180" fontId="9" fillId="35" borderId="82" xfId="0" applyNumberFormat="1" applyFont="1" applyFill="1" applyBorder="1" applyAlignment="1">
      <alignment horizontal="centerContinuous" vertical="center"/>
    </xf>
    <xf numFmtId="180" fontId="9" fillId="35" borderId="83" xfId="0" applyNumberFormat="1" applyFont="1" applyFill="1" applyBorder="1" applyAlignment="1">
      <alignment horizontal="centerContinuous" vertical="center"/>
    </xf>
    <xf numFmtId="0" fontId="8" fillId="0" borderId="84" xfId="0" applyFont="1" applyBorder="1" applyAlignment="1">
      <alignment horizontal="center"/>
    </xf>
    <xf numFmtId="180" fontId="8" fillId="35" borderId="85" xfId="0" applyNumberFormat="1" applyFont="1" applyFill="1" applyBorder="1" applyAlignment="1">
      <alignment horizontal="centerContinuous" vertical="center"/>
    </xf>
    <xf numFmtId="180" fontId="15" fillId="35" borderId="85" xfId="0" applyNumberFormat="1" applyFont="1" applyFill="1" applyBorder="1" applyAlignment="1">
      <alignment horizontal="center" vertical="center"/>
    </xf>
    <xf numFmtId="49" fontId="11" fillId="0" borderId="84" xfId="0" applyNumberFormat="1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180" fontId="8" fillId="35" borderId="87" xfId="0" applyNumberFormat="1" applyFont="1" applyFill="1" applyBorder="1" applyAlignment="1">
      <alignment horizontal="centerContinuous" vertical="center"/>
    </xf>
    <xf numFmtId="180" fontId="15" fillId="35" borderId="88" xfId="0" applyNumberFormat="1" applyFont="1" applyFill="1" applyBorder="1" applyAlignment="1">
      <alignment horizontal="centerContinuous" vertical="center"/>
    </xf>
    <xf numFmtId="180" fontId="15" fillId="35" borderId="89" xfId="0" applyNumberFormat="1" applyFont="1" applyFill="1" applyBorder="1" applyAlignment="1">
      <alignment horizontal="centerContinuous" vertical="center"/>
    </xf>
    <xf numFmtId="180" fontId="8" fillId="35" borderId="90" xfId="0" applyNumberFormat="1" applyFont="1" applyFill="1" applyBorder="1" applyAlignment="1">
      <alignment horizontal="centerContinuous" vertical="center"/>
    </xf>
    <xf numFmtId="180" fontId="15" fillId="35" borderId="89" xfId="0" applyNumberFormat="1" applyFont="1" applyFill="1" applyBorder="1" applyAlignment="1">
      <alignment horizontal="distributed" vertical="center"/>
    </xf>
    <xf numFmtId="180" fontId="15" fillId="35" borderId="90" xfId="0" applyNumberFormat="1" applyFont="1" applyFill="1" applyBorder="1" applyAlignment="1">
      <alignment horizontal="center" vertical="center"/>
    </xf>
    <xf numFmtId="180" fontId="15" fillId="35" borderId="87" xfId="0" applyNumberFormat="1" applyFont="1" applyFill="1" applyBorder="1" applyAlignment="1">
      <alignment horizontal="distributed" vertical="center"/>
    </xf>
    <xf numFmtId="180" fontId="15" fillId="35" borderId="91" xfId="0" applyNumberFormat="1" applyFont="1" applyFill="1" applyBorder="1" applyAlignment="1">
      <alignment horizontal="center" vertical="center"/>
    </xf>
    <xf numFmtId="182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180" fontId="15" fillId="0" borderId="95" xfId="0" applyNumberFormat="1" applyFont="1" applyBorder="1" applyAlignment="1">
      <alignment horizontal="right" vertical="center"/>
    </xf>
    <xf numFmtId="182" fontId="15" fillId="0" borderId="96" xfId="0" applyNumberFormat="1" applyFont="1" applyBorder="1" applyAlignment="1">
      <alignment horizontal="right" vertical="center"/>
    </xf>
    <xf numFmtId="180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0" fontId="15" fillId="0" borderId="99" xfId="0" applyNumberFormat="1" applyFont="1" applyBorder="1" applyAlignment="1">
      <alignment horizontal="right" vertical="center"/>
    </xf>
    <xf numFmtId="182" fontId="15" fillId="0" borderId="100" xfId="0" applyNumberFormat="1" applyFont="1" applyBorder="1" applyAlignment="1">
      <alignment horizontal="right" vertical="center"/>
    </xf>
    <xf numFmtId="180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182" fontId="15" fillId="0" borderId="106" xfId="0" applyNumberFormat="1" applyFont="1" applyBorder="1" applyAlignment="1">
      <alignment horizontal="right" vertical="center"/>
    </xf>
    <xf numFmtId="180" fontId="15" fillId="0" borderId="107" xfId="0" applyNumberFormat="1" applyFont="1" applyBorder="1" applyAlignment="1">
      <alignment horizontal="right" vertical="center"/>
    </xf>
    <xf numFmtId="182" fontId="15" fillId="0" borderId="108" xfId="0" applyNumberFormat="1" applyFont="1" applyBorder="1" applyAlignment="1">
      <alignment horizontal="right" vertical="center"/>
    </xf>
    <xf numFmtId="180" fontId="15" fillId="0" borderId="109" xfId="0" applyNumberFormat="1" applyFont="1" applyBorder="1" applyAlignment="1">
      <alignment horizontal="right" vertical="center"/>
    </xf>
    <xf numFmtId="182" fontId="15" fillId="0" borderId="110" xfId="0" applyNumberFormat="1" applyFont="1" applyBorder="1" applyAlignment="1">
      <alignment horizontal="right" vertical="center"/>
    </xf>
    <xf numFmtId="180" fontId="15" fillId="0" borderId="111" xfId="0" applyNumberFormat="1" applyFont="1" applyBorder="1" applyAlignment="1">
      <alignment horizontal="right" vertical="center"/>
    </xf>
    <xf numFmtId="180" fontId="15" fillId="0" borderId="112" xfId="0" applyNumberFormat="1" applyFont="1" applyBorder="1" applyAlignment="1">
      <alignment horizontal="right" vertical="center"/>
    </xf>
    <xf numFmtId="0" fontId="12" fillId="36" borderId="81" xfId="0" applyFont="1" applyFill="1" applyBorder="1" applyAlignment="1">
      <alignment vertical="center"/>
    </xf>
    <xf numFmtId="180" fontId="21" fillId="36" borderId="82" xfId="0" applyNumberFormat="1" applyFont="1" applyFill="1" applyBorder="1" applyAlignment="1">
      <alignment horizontal="centerContinuous" vertical="center"/>
    </xf>
    <xf numFmtId="180" fontId="19" fillId="36" borderId="82" xfId="0" applyNumberFormat="1" applyFont="1" applyFill="1" applyBorder="1" applyAlignment="1">
      <alignment horizontal="centerContinuous" vertical="center"/>
    </xf>
    <xf numFmtId="180" fontId="9" fillId="36" borderId="82" xfId="0" applyNumberFormat="1" applyFont="1" applyFill="1" applyBorder="1" applyAlignment="1">
      <alignment horizontal="centerContinuous" vertical="center"/>
    </xf>
    <xf numFmtId="180" fontId="9" fillId="36" borderId="83" xfId="0" applyNumberFormat="1" applyFont="1" applyFill="1" applyBorder="1" applyAlignment="1">
      <alignment horizontal="centerContinuous" vertical="center"/>
    </xf>
    <xf numFmtId="0" fontId="8" fillId="36" borderId="30" xfId="0" applyFont="1" applyFill="1" applyBorder="1" applyAlignment="1">
      <alignment horizontal="center" vertical="center"/>
    </xf>
    <xf numFmtId="180" fontId="15" fillId="36" borderId="28" xfId="0" applyNumberFormat="1" applyFont="1" applyFill="1" applyBorder="1" applyAlignment="1">
      <alignment horizontal="centerContinuous" vertical="center"/>
    </xf>
    <xf numFmtId="180" fontId="8" fillId="36" borderId="28" xfId="0" applyNumberFormat="1" applyFont="1" applyFill="1" applyBorder="1" applyAlignment="1">
      <alignment horizontal="centerContinuous" vertical="center"/>
    </xf>
    <xf numFmtId="180" fontId="8" fillId="36" borderId="85" xfId="0" applyNumberFormat="1" applyFont="1" applyFill="1" applyBorder="1" applyAlignment="1">
      <alignment horizontal="centerContinuous" vertical="center"/>
    </xf>
    <xf numFmtId="0" fontId="8" fillId="36" borderId="31" xfId="0" applyFont="1" applyFill="1" applyBorder="1" applyAlignment="1">
      <alignment horizontal="center" vertical="center"/>
    </xf>
    <xf numFmtId="180" fontId="15" fillId="36" borderId="89" xfId="0" applyNumberFormat="1" applyFont="1" applyFill="1" applyBorder="1" applyAlignment="1">
      <alignment horizontal="distributed" vertical="center"/>
    </xf>
    <xf numFmtId="180" fontId="15" fillId="36" borderId="90" xfId="0" applyNumberFormat="1" applyFont="1" applyFill="1" applyBorder="1" applyAlignment="1">
      <alignment horizontal="center" vertical="center"/>
    </xf>
    <xf numFmtId="180" fontId="15" fillId="36" borderId="28" xfId="0" applyNumberFormat="1" applyFont="1" applyFill="1" applyBorder="1" applyAlignment="1">
      <alignment horizontal="distributed" vertical="center"/>
    </xf>
    <xf numFmtId="180" fontId="15" fillId="36" borderId="8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37" borderId="81" xfId="0" applyFont="1" applyFill="1" applyBorder="1" applyAlignment="1">
      <alignment vertical="center"/>
    </xf>
    <xf numFmtId="180" fontId="21" fillId="37" borderId="82" xfId="0" applyNumberFormat="1" applyFont="1" applyFill="1" applyBorder="1" applyAlignment="1">
      <alignment horizontal="centerContinuous" vertical="center"/>
    </xf>
    <xf numFmtId="180" fontId="19" fillId="37" borderId="82" xfId="0" applyNumberFormat="1" applyFont="1" applyFill="1" applyBorder="1" applyAlignment="1">
      <alignment horizontal="centerContinuous" vertical="center"/>
    </xf>
    <xf numFmtId="180" fontId="9" fillId="37" borderId="82" xfId="0" applyNumberFormat="1" applyFont="1" applyFill="1" applyBorder="1" applyAlignment="1">
      <alignment horizontal="centerContinuous" vertical="center"/>
    </xf>
    <xf numFmtId="180" fontId="9" fillId="37" borderId="83" xfId="0" applyNumberFormat="1" applyFont="1" applyFill="1" applyBorder="1" applyAlignment="1">
      <alignment horizontal="centerContinuous" vertical="center"/>
    </xf>
    <xf numFmtId="0" fontId="8" fillId="37" borderId="30" xfId="0" applyFont="1" applyFill="1" applyBorder="1" applyAlignment="1">
      <alignment horizontal="center" vertical="center"/>
    </xf>
    <xf numFmtId="180" fontId="15" fillId="37" borderId="28" xfId="0" applyNumberFormat="1" applyFont="1" applyFill="1" applyBorder="1" applyAlignment="1">
      <alignment horizontal="centerContinuous" vertical="center"/>
    </xf>
    <xf numFmtId="180" fontId="8" fillId="37" borderId="28" xfId="0" applyNumberFormat="1" applyFont="1" applyFill="1" applyBorder="1" applyAlignment="1">
      <alignment horizontal="centerContinuous" vertical="center"/>
    </xf>
    <xf numFmtId="180" fontId="8" fillId="37" borderId="85" xfId="0" applyNumberFormat="1" applyFont="1" applyFill="1" applyBorder="1" applyAlignment="1">
      <alignment horizontal="centerContinuous" vertical="center"/>
    </xf>
    <xf numFmtId="0" fontId="8" fillId="37" borderId="31" xfId="0" applyFont="1" applyFill="1" applyBorder="1" applyAlignment="1">
      <alignment horizontal="center" vertical="center"/>
    </xf>
    <xf numFmtId="180" fontId="15" fillId="37" borderId="89" xfId="0" applyNumberFormat="1" applyFont="1" applyFill="1" applyBorder="1" applyAlignment="1">
      <alignment horizontal="distributed" vertical="center"/>
    </xf>
    <xf numFmtId="180" fontId="15" fillId="37" borderId="90" xfId="0" applyNumberFormat="1" applyFont="1" applyFill="1" applyBorder="1" applyAlignment="1">
      <alignment horizontal="center" vertical="center"/>
    </xf>
    <xf numFmtId="180" fontId="15" fillId="37" borderId="28" xfId="0" applyNumberFormat="1" applyFont="1" applyFill="1" applyBorder="1" applyAlignment="1">
      <alignment horizontal="distributed" vertical="center"/>
    </xf>
    <xf numFmtId="180" fontId="15" fillId="37" borderId="85" xfId="0" applyNumberFormat="1" applyFont="1" applyFill="1" applyBorder="1" applyAlignment="1">
      <alignment horizontal="center" vertical="center"/>
    </xf>
    <xf numFmtId="0" fontId="12" fillId="38" borderId="81" xfId="0" applyFont="1" applyFill="1" applyBorder="1" applyAlignment="1">
      <alignment vertical="center"/>
    </xf>
    <xf numFmtId="180" fontId="21" fillId="38" borderId="82" xfId="0" applyNumberFormat="1" applyFont="1" applyFill="1" applyBorder="1" applyAlignment="1">
      <alignment horizontal="centerContinuous" vertical="center"/>
    </xf>
    <xf numFmtId="180" fontId="19" fillId="38" borderId="82" xfId="0" applyNumberFormat="1" applyFont="1" applyFill="1" applyBorder="1" applyAlignment="1">
      <alignment horizontal="centerContinuous" vertical="center"/>
    </xf>
    <xf numFmtId="180" fontId="9" fillId="38" borderId="82" xfId="0" applyNumberFormat="1" applyFont="1" applyFill="1" applyBorder="1" applyAlignment="1">
      <alignment horizontal="centerContinuous" vertical="center"/>
    </xf>
    <xf numFmtId="180" fontId="9" fillId="38" borderId="83" xfId="0" applyNumberFormat="1" applyFont="1" applyFill="1" applyBorder="1" applyAlignment="1">
      <alignment horizontal="centerContinuous" vertical="center"/>
    </xf>
    <xf numFmtId="0" fontId="8" fillId="38" borderId="30" xfId="0" applyFont="1" applyFill="1" applyBorder="1" applyAlignment="1">
      <alignment horizontal="center" vertical="center"/>
    </xf>
    <xf numFmtId="180" fontId="15" fillId="38" borderId="28" xfId="0" applyNumberFormat="1" applyFont="1" applyFill="1" applyBorder="1" applyAlignment="1">
      <alignment horizontal="centerContinuous" vertical="center"/>
    </xf>
    <xf numFmtId="180" fontId="8" fillId="38" borderId="28" xfId="0" applyNumberFormat="1" applyFont="1" applyFill="1" applyBorder="1" applyAlignment="1">
      <alignment horizontal="centerContinuous" vertical="center"/>
    </xf>
    <xf numFmtId="180" fontId="8" fillId="38" borderId="85" xfId="0" applyNumberFormat="1" applyFont="1" applyFill="1" applyBorder="1" applyAlignment="1">
      <alignment horizontal="centerContinuous" vertical="center"/>
    </xf>
    <xf numFmtId="0" fontId="8" fillId="38" borderId="31" xfId="0" applyFont="1" applyFill="1" applyBorder="1" applyAlignment="1">
      <alignment horizontal="center" vertical="center"/>
    </xf>
    <xf numFmtId="180" fontId="15" fillId="38" borderId="89" xfId="0" applyNumberFormat="1" applyFont="1" applyFill="1" applyBorder="1" applyAlignment="1">
      <alignment horizontal="distributed" vertical="center"/>
    </xf>
    <xf numFmtId="180" fontId="15" fillId="38" borderId="90" xfId="0" applyNumberFormat="1" applyFont="1" applyFill="1" applyBorder="1" applyAlignment="1">
      <alignment horizontal="center" vertical="center"/>
    </xf>
    <xf numFmtId="180" fontId="15" fillId="38" borderId="28" xfId="0" applyNumberFormat="1" applyFont="1" applyFill="1" applyBorder="1" applyAlignment="1">
      <alignment horizontal="distributed" vertical="center"/>
    </xf>
    <xf numFmtId="180" fontId="15" fillId="38" borderId="85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106" xfId="0" applyFont="1" applyBorder="1" applyAlignment="1">
      <alignment vertical="center"/>
    </xf>
    <xf numFmtId="0" fontId="15" fillId="0" borderId="110" xfId="0" applyFont="1" applyBorder="1" applyAlignment="1">
      <alignment vertical="center"/>
    </xf>
    <xf numFmtId="0" fontId="15" fillId="0" borderId="113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115" xfId="0" applyFont="1" applyBorder="1" applyAlignment="1">
      <alignment vertical="center"/>
    </xf>
    <xf numFmtId="0" fontId="12" fillId="39" borderId="81" xfId="0" applyFont="1" applyFill="1" applyBorder="1" applyAlignment="1">
      <alignment vertical="center"/>
    </xf>
    <xf numFmtId="180" fontId="21" fillId="39" borderId="82" xfId="0" applyNumberFormat="1" applyFont="1" applyFill="1" applyBorder="1" applyAlignment="1">
      <alignment horizontal="centerContinuous" vertical="center"/>
    </xf>
    <xf numFmtId="180" fontId="19" fillId="39" borderId="82" xfId="0" applyNumberFormat="1" applyFont="1" applyFill="1" applyBorder="1" applyAlignment="1">
      <alignment horizontal="centerContinuous" vertical="center"/>
    </xf>
    <xf numFmtId="180" fontId="9" fillId="39" borderId="82" xfId="0" applyNumberFormat="1" applyFont="1" applyFill="1" applyBorder="1" applyAlignment="1">
      <alignment horizontal="centerContinuous" vertical="center"/>
    </xf>
    <xf numFmtId="180" fontId="9" fillId="39" borderId="83" xfId="0" applyNumberFormat="1" applyFont="1" applyFill="1" applyBorder="1" applyAlignment="1">
      <alignment horizontal="centerContinuous" vertical="center"/>
    </xf>
    <xf numFmtId="0" fontId="8" fillId="39" borderId="30" xfId="0" applyFont="1" applyFill="1" applyBorder="1" applyAlignment="1">
      <alignment horizontal="center" vertical="center"/>
    </xf>
    <xf numFmtId="180" fontId="15" fillId="39" borderId="28" xfId="0" applyNumberFormat="1" applyFont="1" applyFill="1" applyBorder="1" applyAlignment="1">
      <alignment horizontal="centerContinuous" vertical="center"/>
    </xf>
    <xf numFmtId="180" fontId="8" fillId="39" borderId="28" xfId="0" applyNumberFormat="1" applyFont="1" applyFill="1" applyBorder="1" applyAlignment="1">
      <alignment horizontal="centerContinuous" vertical="center"/>
    </xf>
    <xf numFmtId="180" fontId="8" fillId="39" borderId="85" xfId="0" applyNumberFormat="1" applyFont="1" applyFill="1" applyBorder="1" applyAlignment="1">
      <alignment horizontal="centerContinuous" vertical="center"/>
    </xf>
    <xf numFmtId="0" fontId="8" fillId="39" borderId="31" xfId="0" applyFont="1" applyFill="1" applyBorder="1" applyAlignment="1">
      <alignment horizontal="center" vertical="center"/>
    </xf>
    <xf numFmtId="180" fontId="15" fillId="39" borderId="89" xfId="0" applyNumberFormat="1" applyFont="1" applyFill="1" applyBorder="1" applyAlignment="1">
      <alignment horizontal="distributed" vertical="center"/>
    </xf>
    <xf numFmtId="180" fontId="15" fillId="39" borderId="90" xfId="0" applyNumberFormat="1" applyFont="1" applyFill="1" applyBorder="1" applyAlignment="1">
      <alignment horizontal="center" vertical="center"/>
    </xf>
    <xf numFmtId="180" fontId="15" fillId="39" borderId="28" xfId="0" applyNumberFormat="1" applyFont="1" applyFill="1" applyBorder="1" applyAlignment="1">
      <alignment horizontal="distributed" vertical="center"/>
    </xf>
    <xf numFmtId="180" fontId="15" fillId="39" borderId="85" xfId="0" applyNumberFormat="1" applyFont="1" applyFill="1" applyBorder="1" applyAlignment="1">
      <alignment horizontal="center" vertical="center"/>
    </xf>
    <xf numFmtId="0" fontId="12" fillId="40" borderId="81" xfId="0" applyFont="1" applyFill="1" applyBorder="1" applyAlignment="1">
      <alignment vertical="center"/>
    </xf>
    <xf numFmtId="180" fontId="21" fillId="40" borderId="82" xfId="0" applyNumberFormat="1" applyFont="1" applyFill="1" applyBorder="1" applyAlignment="1">
      <alignment horizontal="centerContinuous" vertical="center"/>
    </xf>
    <xf numFmtId="180" fontId="19" fillId="40" borderId="82" xfId="0" applyNumberFormat="1" applyFont="1" applyFill="1" applyBorder="1" applyAlignment="1">
      <alignment horizontal="centerContinuous" vertical="center"/>
    </xf>
    <xf numFmtId="180" fontId="9" fillId="40" borderId="82" xfId="0" applyNumberFormat="1" applyFont="1" applyFill="1" applyBorder="1" applyAlignment="1">
      <alignment horizontal="centerContinuous" vertical="center"/>
    </xf>
    <xf numFmtId="180" fontId="9" fillId="40" borderId="83" xfId="0" applyNumberFormat="1" applyFont="1" applyFill="1" applyBorder="1" applyAlignment="1">
      <alignment horizontal="centerContinuous" vertical="center"/>
    </xf>
    <xf numFmtId="0" fontId="8" fillId="40" borderId="30" xfId="0" applyFont="1" applyFill="1" applyBorder="1" applyAlignment="1">
      <alignment horizontal="center" vertical="center"/>
    </xf>
    <xf numFmtId="180" fontId="15" fillId="40" borderId="28" xfId="0" applyNumberFormat="1" applyFont="1" applyFill="1" applyBorder="1" applyAlignment="1">
      <alignment horizontal="centerContinuous" vertical="center"/>
    </xf>
    <xf numFmtId="180" fontId="8" fillId="40" borderId="28" xfId="0" applyNumberFormat="1" applyFont="1" applyFill="1" applyBorder="1" applyAlignment="1">
      <alignment horizontal="centerContinuous" vertical="center"/>
    </xf>
    <xf numFmtId="180" fontId="8" fillId="40" borderId="85" xfId="0" applyNumberFormat="1" applyFont="1" applyFill="1" applyBorder="1" applyAlignment="1">
      <alignment horizontal="centerContinuous" vertical="center"/>
    </xf>
    <xf numFmtId="0" fontId="8" fillId="40" borderId="31" xfId="0" applyFont="1" applyFill="1" applyBorder="1" applyAlignment="1">
      <alignment horizontal="center" vertical="center"/>
    </xf>
    <xf numFmtId="180" fontId="15" fillId="40" borderId="89" xfId="0" applyNumberFormat="1" applyFont="1" applyFill="1" applyBorder="1" applyAlignment="1">
      <alignment horizontal="distributed" vertical="center"/>
    </xf>
    <xf numFmtId="180" fontId="15" fillId="40" borderId="90" xfId="0" applyNumberFormat="1" applyFont="1" applyFill="1" applyBorder="1" applyAlignment="1">
      <alignment horizontal="center" vertical="center"/>
    </xf>
    <xf numFmtId="180" fontId="15" fillId="40" borderId="28" xfId="0" applyNumberFormat="1" applyFont="1" applyFill="1" applyBorder="1" applyAlignment="1">
      <alignment horizontal="distributed" vertical="center"/>
    </xf>
    <xf numFmtId="180" fontId="15" fillId="40" borderId="85" xfId="0" applyNumberFormat="1" applyFont="1" applyFill="1" applyBorder="1" applyAlignment="1">
      <alignment horizontal="center" vertical="center"/>
    </xf>
    <xf numFmtId="10" fontId="9" fillId="33" borderId="64" xfId="39" applyNumberFormat="1" applyFont="1" applyFill="1" applyBorder="1" applyAlignment="1">
      <alignment horizontal="right"/>
    </xf>
    <xf numFmtId="0" fontId="12" fillId="41" borderId="81" xfId="0" applyFont="1" applyFill="1" applyBorder="1" applyAlignment="1">
      <alignment vertical="center"/>
    </xf>
    <xf numFmtId="180" fontId="21" fillId="41" borderId="82" xfId="0" applyNumberFormat="1" applyFont="1" applyFill="1" applyBorder="1" applyAlignment="1">
      <alignment horizontal="centerContinuous" vertical="center"/>
    </xf>
    <xf numFmtId="180" fontId="19" fillId="41" borderId="82" xfId="0" applyNumberFormat="1" applyFont="1" applyFill="1" applyBorder="1" applyAlignment="1">
      <alignment horizontal="centerContinuous" vertical="center"/>
    </xf>
    <xf numFmtId="180" fontId="9" fillId="41" borderId="82" xfId="0" applyNumberFormat="1" applyFont="1" applyFill="1" applyBorder="1" applyAlignment="1">
      <alignment horizontal="centerContinuous" vertical="center"/>
    </xf>
    <xf numFmtId="180" fontId="9" fillId="41" borderId="83" xfId="0" applyNumberFormat="1" applyFont="1" applyFill="1" applyBorder="1" applyAlignment="1">
      <alignment horizontal="centerContinuous" vertical="center"/>
    </xf>
    <xf numFmtId="0" fontId="8" fillId="41" borderId="30" xfId="0" applyFont="1" applyFill="1" applyBorder="1" applyAlignment="1">
      <alignment horizontal="center" vertical="center"/>
    </xf>
    <xf numFmtId="180" fontId="15" fillId="41" borderId="28" xfId="0" applyNumberFormat="1" applyFont="1" applyFill="1" applyBorder="1" applyAlignment="1">
      <alignment horizontal="centerContinuous" vertical="center"/>
    </xf>
    <xf numFmtId="180" fontId="8" fillId="41" borderId="28" xfId="0" applyNumberFormat="1" applyFont="1" applyFill="1" applyBorder="1" applyAlignment="1">
      <alignment horizontal="centerContinuous" vertical="center"/>
    </xf>
    <xf numFmtId="180" fontId="8" fillId="41" borderId="85" xfId="0" applyNumberFormat="1" applyFont="1" applyFill="1" applyBorder="1" applyAlignment="1">
      <alignment horizontal="centerContinuous" vertical="center"/>
    </xf>
    <xf numFmtId="0" fontId="8" fillId="41" borderId="31" xfId="0" applyFont="1" applyFill="1" applyBorder="1" applyAlignment="1">
      <alignment horizontal="center" vertical="center"/>
    </xf>
    <xf numFmtId="180" fontId="15" fillId="41" borderId="89" xfId="0" applyNumberFormat="1" applyFont="1" applyFill="1" applyBorder="1" applyAlignment="1">
      <alignment horizontal="distributed" vertical="center"/>
    </xf>
    <xf numFmtId="180" fontId="15" fillId="41" borderId="90" xfId="0" applyNumberFormat="1" applyFont="1" applyFill="1" applyBorder="1" applyAlignment="1">
      <alignment horizontal="center" vertical="center"/>
    </xf>
    <xf numFmtId="180" fontId="15" fillId="41" borderId="28" xfId="0" applyNumberFormat="1" applyFont="1" applyFill="1" applyBorder="1" applyAlignment="1">
      <alignment horizontal="distributed" vertical="center"/>
    </xf>
    <xf numFmtId="180" fontId="15" fillId="41" borderId="85" xfId="0" applyNumberFormat="1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vertical="center"/>
    </xf>
    <xf numFmtId="180" fontId="21" fillId="34" borderId="82" xfId="0" applyNumberFormat="1" applyFont="1" applyFill="1" applyBorder="1" applyAlignment="1">
      <alignment horizontal="centerContinuous" vertical="center"/>
    </xf>
    <xf numFmtId="180" fontId="19" fillId="34" borderId="82" xfId="0" applyNumberFormat="1" applyFont="1" applyFill="1" applyBorder="1" applyAlignment="1">
      <alignment horizontal="centerContinuous" vertical="center"/>
    </xf>
    <xf numFmtId="180" fontId="9" fillId="34" borderId="82" xfId="0" applyNumberFormat="1" applyFont="1" applyFill="1" applyBorder="1" applyAlignment="1">
      <alignment horizontal="centerContinuous" vertical="center"/>
    </xf>
    <xf numFmtId="180" fontId="9" fillId="34" borderId="83" xfId="0" applyNumberFormat="1" applyFont="1" applyFill="1" applyBorder="1" applyAlignment="1">
      <alignment horizontal="centerContinuous" vertical="center"/>
    </xf>
    <xf numFmtId="0" fontId="8" fillId="34" borderId="30" xfId="0" applyFont="1" applyFill="1" applyBorder="1" applyAlignment="1">
      <alignment horizontal="center" vertical="center"/>
    </xf>
    <xf numFmtId="180" fontId="15" fillId="34" borderId="28" xfId="0" applyNumberFormat="1" applyFont="1" applyFill="1" applyBorder="1" applyAlignment="1">
      <alignment horizontal="centerContinuous" vertical="center"/>
    </xf>
    <xf numFmtId="180" fontId="8" fillId="34" borderId="28" xfId="0" applyNumberFormat="1" applyFont="1" applyFill="1" applyBorder="1" applyAlignment="1">
      <alignment horizontal="centerContinuous" vertical="center"/>
    </xf>
    <xf numFmtId="180" fontId="8" fillId="34" borderId="85" xfId="0" applyNumberFormat="1" applyFont="1" applyFill="1" applyBorder="1" applyAlignment="1">
      <alignment horizontal="centerContinuous" vertical="center"/>
    </xf>
    <xf numFmtId="0" fontId="8" fillId="34" borderId="31" xfId="0" applyFont="1" applyFill="1" applyBorder="1" applyAlignment="1">
      <alignment horizontal="center" vertical="center"/>
    </xf>
    <xf numFmtId="180" fontId="15" fillId="34" borderId="89" xfId="0" applyNumberFormat="1" applyFont="1" applyFill="1" applyBorder="1" applyAlignment="1">
      <alignment horizontal="distributed" vertical="center"/>
    </xf>
    <xf numFmtId="180" fontId="15" fillId="34" borderId="90" xfId="0" applyNumberFormat="1" applyFont="1" applyFill="1" applyBorder="1" applyAlignment="1">
      <alignment horizontal="center" vertical="center"/>
    </xf>
    <xf numFmtId="180" fontId="15" fillId="34" borderId="28" xfId="0" applyNumberFormat="1" applyFont="1" applyFill="1" applyBorder="1" applyAlignment="1">
      <alignment horizontal="distributed" vertical="center"/>
    </xf>
    <xf numFmtId="180" fontId="15" fillId="34" borderId="85" xfId="0" applyNumberFormat="1" applyFont="1" applyFill="1" applyBorder="1" applyAlignment="1">
      <alignment horizontal="center" vertical="center"/>
    </xf>
    <xf numFmtId="182" fontId="8" fillId="0" borderId="106" xfId="0" applyNumberFormat="1" applyFont="1" applyBorder="1" applyAlignment="1">
      <alignment horizontal="right" vertical="center"/>
    </xf>
    <xf numFmtId="180" fontId="8" fillId="0" borderId="107" xfId="0" applyNumberFormat="1" applyFont="1" applyBorder="1" applyAlignment="1">
      <alignment horizontal="right" vertical="center"/>
    </xf>
    <xf numFmtId="180" fontId="8" fillId="0" borderId="109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101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82" fontId="8" fillId="0" borderId="110" xfId="0" applyNumberFormat="1" applyFont="1" applyBorder="1" applyAlignment="1">
      <alignment horizontal="right" vertical="center"/>
    </xf>
    <xf numFmtId="180" fontId="8" fillId="0" borderId="111" xfId="0" applyNumberFormat="1" applyFont="1" applyBorder="1" applyAlignment="1">
      <alignment horizontal="right" vertical="center"/>
    </xf>
    <xf numFmtId="180" fontId="8" fillId="0" borderId="112" xfId="0" applyNumberFormat="1" applyFont="1" applyBorder="1" applyAlignment="1">
      <alignment horizontal="right" vertical="center"/>
    </xf>
    <xf numFmtId="10" fontId="8" fillId="33" borderId="78" xfId="39" applyNumberFormat="1" applyFont="1" applyFill="1" applyBorder="1" applyAlignment="1">
      <alignment horizontal="right"/>
    </xf>
    <xf numFmtId="10" fontId="63" fillId="33" borderId="25" xfId="39" applyNumberFormat="1" applyFont="1" applyFill="1" applyBorder="1" applyAlignment="1">
      <alignment horizontal="right"/>
    </xf>
    <xf numFmtId="176" fontId="64" fillId="33" borderId="65" xfId="39" applyNumberFormat="1" applyFont="1" applyFill="1" applyBorder="1" applyAlignment="1">
      <alignment horizontal="right"/>
    </xf>
    <xf numFmtId="181" fontId="8" fillId="34" borderId="68" xfId="0" applyNumberFormat="1" applyFont="1" applyFill="1" applyBorder="1" applyAlignment="1">
      <alignment/>
    </xf>
    <xf numFmtId="176" fontId="64" fillId="33" borderId="75" xfId="39" applyNumberFormat="1" applyFont="1" applyFill="1" applyBorder="1" applyAlignment="1">
      <alignment horizontal="right"/>
    </xf>
    <xf numFmtId="176" fontId="64" fillId="33" borderId="71" xfId="39" applyNumberFormat="1" applyFont="1" applyFill="1" applyBorder="1" applyAlignment="1">
      <alignment horizontal="right"/>
    </xf>
    <xf numFmtId="176" fontId="64" fillId="33" borderId="78" xfId="39" applyNumberFormat="1" applyFont="1" applyFill="1" applyBorder="1" applyAlignment="1">
      <alignment horizontal="right"/>
    </xf>
    <xf numFmtId="176" fontId="63" fillId="33" borderId="25" xfId="39" applyNumberFormat="1" applyFont="1" applyFill="1" applyBorder="1" applyAlignment="1">
      <alignment horizontal="right"/>
    </xf>
    <xf numFmtId="0" fontId="47" fillId="11" borderId="81" xfId="36" applyFill="1" applyBorder="1" applyAlignment="1">
      <alignment vertical="center"/>
    </xf>
    <xf numFmtId="180" fontId="21" fillId="11" borderId="82" xfId="0" applyNumberFormat="1" applyFont="1" applyFill="1" applyBorder="1" applyAlignment="1">
      <alignment horizontal="centerContinuous" vertical="center"/>
    </xf>
    <xf numFmtId="180" fontId="65" fillId="11" borderId="82" xfId="36" applyNumberFormat="1" applyFont="1" applyFill="1" applyBorder="1" applyAlignment="1">
      <alignment horizontal="centerContinuous" vertical="center"/>
    </xf>
    <xf numFmtId="180" fontId="65" fillId="11" borderId="83" xfId="36" applyNumberFormat="1" applyFont="1" applyFill="1" applyBorder="1" applyAlignment="1">
      <alignment horizontal="centerContinuous" vertical="center"/>
    </xf>
    <xf numFmtId="0" fontId="47" fillId="11" borderId="30" xfId="36" applyFill="1" applyBorder="1" applyAlignment="1">
      <alignment horizontal="center" vertical="center"/>
    </xf>
    <xf numFmtId="180" fontId="65" fillId="11" borderId="28" xfId="36" applyNumberFormat="1" applyFont="1" applyFill="1" applyBorder="1" applyAlignment="1">
      <alignment horizontal="centerContinuous" vertical="center"/>
    </xf>
    <xf numFmtId="180" fontId="65" fillId="11" borderId="85" xfId="36" applyNumberFormat="1" applyFont="1" applyFill="1" applyBorder="1" applyAlignment="1">
      <alignment horizontal="centerContinuous" vertical="center"/>
    </xf>
    <xf numFmtId="0" fontId="47" fillId="11" borderId="31" xfId="36" applyFill="1" applyBorder="1" applyAlignment="1">
      <alignment horizontal="center" vertical="center"/>
    </xf>
    <xf numFmtId="180" fontId="65" fillId="11" borderId="89" xfId="36" applyNumberFormat="1" applyFont="1" applyFill="1" applyBorder="1" applyAlignment="1">
      <alignment horizontal="distributed" vertical="center"/>
    </xf>
    <xf numFmtId="180" fontId="65" fillId="11" borderId="90" xfId="36" applyNumberFormat="1" applyFont="1" applyFill="1" applyBorder="1" applyAlignment="1">
      <alignment horizontal="center" vertical="center"/>
    </xf>
    <xf numFmtId="180" fontId="65" fillId="11" borderId="28" xfId="36" applyNumberFormat="1" applyFont="1" applyFill="1" applyBorder="1" applyAlignment="1">
      <alignment horizontal="distributed" vertical="center"/>
    </xf>
    <xf numFmtId="180" fontId="65" fillId="11" borderId="85" xfId="36" applyNumberFormat="1" applyFont="1" applyFill="1" applyBorder="1" applyAlignment="1">
      <alignment horizontal="center" vertical="center"/>
    </xf>
    <xf numFmtId="176" fontId="8" fillId="0" borderId="93" xfId="39" applyNumberFormat="1" applyFont="1" applyBorder="1" applyAlignment="1">
      <alignment horizontal="right" vertical="center"/>
    </xf>
    <xf numFmtId="176" fontId="8" fillId="0" borderId="98" xfId="39" applyNumberFormat="1" applyFont="1" applyBorder="1" applyAlignment="1">
      <alignment horizontal="right" vertical="center"/>
    </xf>
    <xf numFmtId="176" fontId="8" fillId="0" borderId="102" xfId="39" applyNumberFormat="1" applyFont="1" applyBorder="1" applyAlignment="1">
      <alignment horizontal="right" vertical="center"/>
    </xf>
    <xf numFmtId="182" fontId="8" fillId="0" borderId="116" xfId="0" applyNumberFormat="1" applyFont="1" applyBorder="1" applyAlignment="1">
      <alignment horizontal="right" vertical="center"/>
    </xf>
    <xf numFmtId="180" fontId="8" fillId="0" borderId="95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0" fontId="8" fillId="0" borderId="99" xfId="0" applyNumberFormat="1" applyFont="1" applyBorder="1" applyAlignment="1">
      <alignment horizontal="right" vertical="center"/>
    </xf>
    <xf numFmtId="176" fontId="8" fillId="0" borderId="118" xfId="39" applyNumberFormat="1" applyFont="1" applyBorder="1" applyAlignment="1">
      <alignment horizontal="right" vertical="center"/>
    </xf>
    <xf numFmtId="9" fontId="8" fillId="0" borderId="95" xfId="39" applyFont="1" applyBorder="1" applyAlignment="1">
      <alignment horizontal="right" vertical="center"/>
    </xf>
    <xf numFmtId="9" fontId="8" fillId="0" borderId="112" xfId="39" applyFont="1" applyBorder="1" applyAlignment="1">
      <alignment horizontal="right" vertical="center"/>
    </xf>
    <xf numFmtId="186" fontId="8" fillId="0" borderId="109" xfId="0" applyNumberFormat="1" applyFont="1" applyBorder="1" applyAlignment="1">
      <alignment horizontal="right" vertical="center"/>
    </xf>
    <xf numFmtId="186" fontId="8" fillId="0" borderId="103" xfId="0" applyNumberFormat="1" applyFont="1" applyBorder="1" applyAlignment="1">
      <alignment horizontal="right" vertical="center"/>
    </xf>
    <xf numFmtId="186" fontId="8" fillId="0" borderId="112" xfId="0" applyNumberFormat="1" applyFont="1" applyBorder="1" applyAlignment="1">
      <alignment horizontal="right" vertical="center"/>
    </xf>
    <xf numFmtId="186" fontId="8" fillId="0" borderId="95" xfId="0" applyNumberFormat="1" applyFont="1" applyBorder="1" applyAlignment="1">
      <alignment horizontal="right" vertical="center"/>
    </xf>
    <xf numFmtId="180" fontId="8" fillId="0" borderId="93" xfId="0" applyNumberFormat="1" applyFont="1" applyBorder="1" applyAlignment="1">
      <alignment horizontal="right" vertical="center"/>
    </xf>
    <xf numFmtId="10" fontId="8" fillId="33" borderId="65" xfId="39" applyNumberFormat="1" applyFont="1" applyFill="1" applyBorder="1" applyAlignment="1">
      <alignment horizontal="right"/>
    </xf>
    <xf numFmtId="176" fontId="63" fillId="33" borderId="64" xfId="39" applyNumberFormat="1" applyFont="1" applyFill="1" applyBorder="1" applyAlignment="1">
      <alignment horizontal="right"/>
    </xf>
    <xf numFmtId="3" fontId="8" fillId="0" borderId="106" xfId="0" applyNumberFormat="1" applyFont="1" applyBorder="1" applyAlignment="1">
      <alignment horizontal="right" vertical="center"/>
    </xf>
    <xf numFmtId="3" fontId="8" fillId="0" borderId="108" xfId="0" applyNumberFormat="1" applyFont="1" applyBorder="1" applyAlignment="1">
      <alignment horizontal="right" vertical="center"/>
    </xf>
    <xf numFmtId="3" fontId="8" fillId="0" borderId="110" xfId="0" applyNumberFormat="1" applyFont="1" applyBorder="1" applyAlignment="1">
      <alignment horizontal="right" vertical="center"/>
    </xf>
    <xf numFmtId="187" fontId="8" fillId="0" borderId="106" xfId="0" applyNumberFormat="1" applyFont="1" applyBorder="1" applyAlignment="1">
      <alignment horizontal="right" vertical="center"/>
    </xf>
    <xf numFmtId="187" fontId="8" fillId="0" borderId="108" xfId="0" applyNumberFormat="1" applyFont="1" applyBorder="1" applyAlignment="1">
      <alignment horizontal="right" vertical="center"/>
    </xf>
    <xf numFmtId="187" fontId="8" fillId="0" borderId="110" xfId="0" applyNumberFormat="1" applyFont="1" applyBorder="1" applyAlignment="1">
      <alignment horizontal="right" vertical="center"/>
    </xf>
    <xf numFmtId="10" fontId="9" fillId="33" borderId="25" xfId="39" applyNumberFormat="1" applyFont="1" applyFill="1" applyBorder="1" applyAlignment="1">
      <alignment horizontal="right"/>
    </xf>
    <xf numFmtId="176" fontId="63" fillId="33" borderId="57" xfId="39" applyNumberFormat="1" applyFont="1" applyFill="1" applyBorder="1" applyAlignment="1">
      <alignment horizontal="right"/>
    </xf>
    <xf numFmtId="0" fontId="47" fillId="15" borderId="81" xfId="36" applyFill="1" applyBorder="1" applyAlignment="1">
      <alignment vertical="center"/>
    </xf>
    <xf numFmtId="180" fontId="21" fillId="15" borderId="82" xfId="0" applyNumberFormat="1" applyFont="1" applyFill="1" applyBorder="1" applyAlignment="1">
      <alignment horizontal="centerContinuous" vertical="center"/>
    </xf>
    <xf numFmtId="180" fontId="65" fillId="15" borderId="82" xfId="36" applyNumberFormat="1" applyFont="1" applyFill="1" applyBorder="1" applyAlignment="1">
      <alignment horizontal="centerContinuous" vertical="center"/>
    </xf>
    <xf numFmtId="180" fontId="65" fillId="15" borderId="83" xfId="36" applyNumberFormat="1" applyFont="1" applyFill="1" applyBorder="1" applyAlignment="1">
      <alignment horizontal="centerContinuous" vertical="center"/>
    </xf>
    <xf numFmtId="0" fontId="47" fillId="15" borderId="30" xfId="36" applyFill="1" applyBorder="1" applyAlignment="1">
      <alignment horizontal="center" vertical="center"/>
    </xf>
    <xf numFmtId="180" fontId="65" fillId="15" borderId="28" xfId="36" applyNumberFormat="1" applyFont="1" applyFill="1" applyBorder="1" applyAlignment="1">
      <alignment horizontal="centerContinuous" vertical="center"/>
    </xf>
    <xf numFmtId="180" fontId="65" fillId="15" borderId="85" xfId="36" applyNumberFormat="1" applyFont="1" applyFill="1" applyBorder="1" applyAlignment="1">
      <alignment horizontal="centerContinuous" vertical="center"/>
    </xf>
    <xf numFmtId="0" fontId="47" fillId="15" borderId="31" xfId="36" applyFill="1" applyBorder="1" applyAlignment="1">
      <alignment horizontal="center" vertical="center"/>
    </xf>
    <xf numFmtId="180" fontId="65" fillId="15" borderId="89" xfId="36" applyNumberFormat="1" applyFont="1" applyFill="1" applyBorder="1" applyAlignment="1">
      <alignment horizontal="distributed" vertical="center"/>
    </xf>
    <xf numFmtId="180" fontId="65" fillId="15" borderId="90" xfId="36" applyNumberFormat="1" applyFont="1" applyFill="1" applyBorder="1" applyAlignment="1">
      <alignment horizontal="center" vertical="center"/>
    </xf>
    <xf numFmtId="180" fontId="65" fillId="15" borderId="28" xfId="36" applyNumberFormat="1" applyFont="1" applyFill="1" applyBorder="1" applyAlignment="1">
      <alignment horizontal="distributed" vertical="center"/>
    </xf>
    <xf numFmtId="180" fontId="65" fillId="15" borderId="85" xfId="36" applyNumberFormat="1" applyFont="1" applyFill="1" applyBorder="1" applyAlignment="1">
      <alignment horizontal="center" vertical="center"/>
    </xf>
    <xf numFmtId="0" fontId="12" fillId="15" borderId="81" xfId="0" applyFont="1" applyFill="1" applyBorder="1" applyAlignment="1">
      <alignment vertical="center"/>
    </xf>
    <xf numFmtId="180" fontId="19" fillId="15" borderId="82" xfId="0" applyNumberFormat="1" applyFont="1" applyFill="1" applyBorder="1" applyAlignment="1">
      <alignment horizontal="centerContinuous" vertical="center"/>
    </xf>
    <xf numFmtId="180" fontId="9" fillId="15" borderId="82" xfId="0" applyNumberFormat="1" applyFont="1" applyFill="1" applyBorder="1" applyAlignment="1">
      <alignment horizontal="centerContinuous" vertical="center"/>
    </xf>
    <xf numFmtId="180" fontId="9" fillId="15" borderId="83" xfId="0" applyNumberFormat="1" applyFont="1" applyFill="1" applyBorder="1" applyAlignment="1">
      <alignment horizontal="centerContinuous" vertical="center"/>
    </xf>
    <xf numFmtId="0" fontId="8" fillId="15" borderId="30" xfId="0" applyFont="1" applyFill="1" applyBorder="1" applyAlignment="1">
      <alignment horizontal="center" vertical="center"/>
    </xf>
    <xf numFmtId="180" fontId="15" fillId="15" borderId="28" xfId="0" applyNumberFormat="1" applyFont="1" applyFill="1" applyBorder="1" applyAlignment="1">
      <alignment horizontal="centerContinuous" vertical="center"/>
    </xf>
    <xf numFmtId="180" fontId="8" fillId="15" borderId="28" xfId="0" applyNumberFormat="1" applyFont="1" applyFill="1" applyBorder="1" applyAlignment="1">
      <alignment horizontal="centerContinuous" vertical="center"/>
    </xf>
    <xf numFmtId="180" fontId="8" fillId="15" borderId="85" xfId="0" applyNumberFormat="1" applyFont="1" applyFill="1" applyBorder="1" applyAlignment="1">
      <alignment horizontal="centerContinuous" vertical="center"/>
    </xf>
    <xf numFmtId="0" fontId="8" fillId="15" borderId="31" xfId="0" applyFont="1" applyFill="1" applyBorder="1" applyAlignment="1">
      <alignment horizontal="center" vertical="center"/>
    </xf>
    <xf numFmtId="180" fontId="15" fillId="15" borderId="89" xfId="0" applyNumberFormat="1" applyFont="1" applyFill="1" applyBorder="1" applyAlignment="1">
      <alignment horizontal="distributed" vertical="center"/>
    </xf>
    <xf numFmtId="180" fontId="15" fillId="15" borderId="90" xfId="0" applyNumberFormat="1" applyFont="1" applyFill="1" applyBorder="1" applyAlignment="1">
      <alignment horizontal="center" vertical="center"/>
    </xf>
    <xf numFmtId="180" fontId="15" fillId="15" borderId="28" xfId="0" applyNumberFormat="1" applyFont="1" applyFill="1" applyBorder="1" applyAlignment="1">
      <alignment horizontal="distributed" vertical="center"/>
    </xf>
    <xf numFmtId="180" fontId="15" fillId="15" borderId="85" xfId="0" applyNumberFormat="1" applyFont="1" applyFill="1" applyBorder="1" applyAlignment="1">
      <alignment horizontal="center" vertical="center"/>
    </xf>
    <xf numFmtId="10" fontId="8" fillId="33" borderId="75" xfId="39" applyNumberFormat="1" applyFont="1" applyFill="1" applyBorder="1" applyAlignment="1">
      <alignment horizontal="right"/>
    </xf>
    <xf numFmtId="187" fontId="8" fillId="0" borderId="100" xfId="0" applyNumberFormat="1" applyFont="1" applyBorder="1" applyAlignment="1">
      <alignment horizontal="right" vertical="center"/>
    </xf>
    <xf numFmtId="187" fontId="8" fillId="0" borderId="119" xfId="0" applyNumberFormat="1" applyFont="1" applyBorder="1" applyAlignment="1">
      <alignment horizontal="right" vertical="center"/>
    </xf>
    <xf numFmtId="187" fontId="8" fillId="0" borderId="92" xfId="0" applyNumberFormat="1" applyFont="1" applyBorder="1" applyAlignment="1">
      <alignment horizontal="right" vertical="center"/>
    </xf>
    <xf numFmtId="0" fontId="8" fillId="0" borderId="120" xfId="39" applyNumberFormat="1" applyFont="1" applyBorder="1" applyAlignment="1">
      <alignment horizontal="right" vertical="center"/>
    </xf>
    <xf numFmtId="0" fontId="8" fillId="0" borderId="102" xfId="39" applyNumberFormat="1" applyFont="1" applyBorder="1" applyAlignment="1">
      <alignment horizontal="right" vertical="center"/>
    </xf>
    <xf numFmtId="0" fontId="8" fillId="0" borderId="118" xfId="39" applyNumberFormat="1" applyFont="1" applyBorder="1" applyAlignment="1">
      <alignment horizontal="right" vertical="center"/>
    </xf>
    <xf numFmtId="176" fontId="8" fillId="0" borderId="109" xfId="39" applyNumberFormat="1" applyFont="1" applyBorder="1" applyAlignment="1">
      <alignment horizontal="right" vertical="center"/>
    </xf>
    <xf numFmtId="176" fontId="8" fillId="0" borderId="112" xfId="39" applyNumberFormat="1" applyFont="1" applyBorder="1" applyAlignment="1">
      <alignment horizontal="right" vertical="center"/>
    </xf>
    <xf numFmtId="0" fontId="47" fillId="10" borderId="81" xfId="36" applyFill="1" applyBorder="1" applyAlignment="1">
      <alignment vertical="center"/>
    </xf>
    <xf numFmtId="180" fontId="21" fillId="10" borderId="82" xfId="0" applyNumberFormat="1" applyFont="1" applyFill="1" applyBorder="1" applyAlignment="1">
      <alignment horizontal="centerContinuous" vertical="center"/>
    </xf>
    <xf numFmtId="180" fontId="65" fillId="10" borderId="82" xfId="36" applyNumberFormat="1" applyFont="1" applyFill="1" applyBorder="1" applyAlignment="1">
      <alignment horizontal="centerContinuous" vertical="center"/>
    </xf>
    <xf numFmtId="180" fontId="65" fillId="10" borderId="83" xfId="36" applyNumberFormat="1" applyFont="1" applyFill="1" applyBorder="1" applyAlignment="1">
      <alignment horizontal="centerContinuous" vertical="center"/>
    </xf>
    <xf numFmtId="0" fontId="47" fillId="10" borderId="30" xfId="36" applyFill="1" applyBorder="1" applyAlignment="1">
      <alignment horizontal="center" vertical="center"/>
    </xf>
    <xf numFmtId="180" fontId="65" fillId="10" borderId="28" xfId="36" applyNumberFormat="1" applyFont="1" applyFill="1" applyBorder="1" applyAlignment="1">
      <alignment horizontal="centerContinuous" vertical="center"/>
    </xf>
    <xf numFmtId="180" fontId="65" fillId="10" borderId="85" xfId="36" applyNumberFormat="1" applyFont="1" applyFill="1" applyBorder="1" applyAlignment="1">
      <alignment horizontal="centerContinuous" vertical="center"/>
    </xf>
    <xf numFmtId="0" fontId="47" fillId="10" borderId="31" xfId="36" applyFill="1" applyBorder="1" applyAlignment="1">
      <alignment horizontal="center" vertical="center"/>
    </xf>
    <xf numFmtId="180" fontId="65" fillId="10" borderId="89" xfId="36" applyNumberFormat="1" applyFont="1" applyFill="1" applyBorder="1" applyAlignment="1">
      <alignment horizontal="distributed" vertical="center"/>
    </xf>
    <xf numFmtId="180" fontId="65" fillId="10" borderId="90" xfId="36" applyNumberFormat="1" applyFont="1" applyFill="1" applyBorder="1" applyAlignment="1">
      <alignment horizontal="center" vertical="center"/>
    </xf>
    <xf numFmtId="180" fontId="65" fillId="10" borderId="28" xfId="36" applyNumberFormat="1" applyFont="1" applyFill="1" applyBorder="1" applyAlignment="1">
      <alignment horizontal="distributed" vertical="center"/>
    </xf>
    <xf numFmtId="180" fontId="65" fillId="10" borderId="85" xfId="36" applyNumberFormat="1" applyFont="1" applyFill="1" applyBorder="1" applyAlignment="1">
      <alignment horizontal="center" vertical="center"/>
    </xf>
    <xf numFmtId="3" fontId="8" fillId="0" borderId="121" xfId="0" applyNumberFormat="1" applyFont="1" applyBorder="1" applyAlignment="1">
      <alignment vertical="center"/>
    </xf>
    <xf numFmtId="182" fontId="8" fillId="0" borderId="122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182" fontId="8" fillId="0" borderId="111" xfId="0" applyNumberFormat="1" applyFont="1" applyBorder="1" applyAlignment="1">
      <alignment vertical="center"/>
    </xf>
    <xf numFmtId="186" fontId="8" fillId="0" borderId="112" xfId="0" applyNumberFormat="1" applyFont="1" applyBorder="1" applyAlignment="1">
      <alignment vertical="center"/>
    </xf>
    <xf numFmtId="186" fontId="8" fillId="0" borderId="123" xfId="0" applyNumberFormat="1" applyFont="1" applyBorder="1" applyAlignment="1">
      <alignment vertical="center"/>
    </xf>
    <xf numFmtId="0" fontId="23" fillId="0" borderId="124" xfId="0" applyFont="1" applyBorder="1" applyAlignment="1">
      <alignment vertical="center"/>
    </xf>
    <xf numFmtId="0" fontId="23" fillId="0" borderId="110" xfId="0" applyFont="1" applyBorder="1" applyAlignment="1">
      <alignment vertical="center"/>
    </xf>
    <xf numFmtId="49" fontId="11" fillId="0" borderId="86" xfId="0" applyNumberFormat="1" applyFont="1" applyBorder="1" applyAlignment="1">
      <alignment horizontal="center"/>
    </xf>
    <xf numFmtId="182" fontId="8" fillId="0" borderId="111" xfId="0" applyNumberFormat="1" applyFont="1" applyBorder="1" applyAlignment="1">
      <alignment horizontal="right" vertical="center"/>
    </xf>
    <xf numFmtId="3" fontId="8" fillId="0" borderId="106" xfId="0" applyNumberFormat="1" applyFont="1" applyBorder="1" applyAlignment="1">
      <alignment vertical="center"/>
    </xf>
    <xf numFmtId="182" fontId="8" fillId="0" borderId="107" xfId="0" applyNumberFormat="1" applyFont="1" applyBorder="1" applyAlignment="1">
      <alignment vertical="center"/>
    </xf>
    <xf numFmtId="186" fontId="8" fillId="0" borderId="109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horizontal="right" vertical="center"/>
    </xf>
    <xf numFmtId="182" fontId="8" fillId="0" borderId="126" xfId="0" applyNumberFormat="1" applyFont="1" applyBorder="1" applyAlignment="1">
      <alignment horizontal="right" vertical="center"/>
    </xf>
    <xf numFmtId="186" fontId="8" fillId="0" borderId="127" xfId="0" applyNumberFormat="1" applyFont="1" applyBorder="1" applyAlignment="1">
      <alignment horizontal="right" vertical="center"/>
    </xf>
    <xf numFmtId="3" fontId="8" fillId="0" borderId="128" xfId="0" applyNumberFormat="1" applyFont="1" applyBorder="1" applyAlignment="1">
      <alignment vertical="center"/>
    </xf>
    <xf numFmtId="182" fontId="8" fillId="0" borderId="129" xfId="0" applyNumberFormat="1" applyFont="1" applyBorder="1" applyAlignment="1">
      <alignment vertical="center"/>
    </xf>
    <xf numFmtId="186" fontId="8" fillId="0" borderId="130" xfId="0" applyNumberFormat="1" applyFont="1" applyBorder="1" applyAlignment="1">
      <alignment vertical="center"/>
    </xf>
    <xf numFmtId="3" fontId="8" fillId="0" borderId="131" xfId="0" applyNumberFormat="1" applyFont="1" applyBorder="1" applyAlignment="1">
      <alignment vertical="center"/>
    </xf>
    <xf numFmtId="182" fontId="8" fillId="0" borderId="114" xfId="0" applyNumberFormat="1" applyFont="1" applyBorder="1" applyAlignment="1">
      <alignment vertical="center"/>
    </xf>
    <xf numFmtId="186" fontId="8" fillId="0" borderId="132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182" fontId="8" fillId="0" borderId="134" xfId="0" applyNumberFormat="1" applyFont="1" applyBorder="1" applyAlignment="1">
      <alignment vertical="center"/>
    </xf>
    <xf numFmtId="186" fontId="8" fillId="0" borderId="135" xfId="0" applyNumberFormat="1" applyFont="1" applyBorder="1" applyAlignment="1">
      <alignment vertical="center"/>
    </xf>
    <xf numFmtId="189" fontId="8" fillId="0" borderId="130" xfId="0" applyNumberFormat="1" applyFont="1" applyBorder="1" applyAlignment="1">
      <alignment vertical="center"/>
    </xf>
    <xf numFmtId="189" fontId="8" fillId="0" borderId="132" xfId="0" applyNumberFormat="1" applyFont="1" applyBorder="1" applyAlignment="1">
      <alignment vertical="center"/>
    </xf>
    <xf numFmtId="189" fontId="8" fillId="0" borderId="135" xfId="0" applyNumberFormat="1" applyFont="1" applyBorder="1" applyAlignment="1">
      <alignment vertical="center"/>
    </xf>
    <xf numFmtId="0" fontId="61" fillId="32" borderId="81" xfId="61" applyBorder="1" applyAlignment="1">
      <alignment vertical="center"/>
    </xf>
    <xf numFmtId="180" fontId="61" fillId="32" borderId="82" xfId="61" applyNumberFormat="1" applyBorder="1" applyAlignment="1">
      <alignment horizontal="centerContinuous" vertical="center"/>
    </xf>
    <xf numFmtId="180" fontId="61" fillId="32" borderId="83" xfId="61" applyNumberFormat="1" applyBorder="1" applyAlignment="1">
      <alignment horizontal="centerContinuous" vertical="center"/>
    </xf>
    <xf numFmtId="0" fontId="61" fillId="32" borderId="30" xfId="61" applyBorder="1" applyAlignment="1">
      <alignment horizontal="center" vertical="center"/>
    </xf>
    <xf numFmtId="180" fontId="61" fillId="32" borderId="28" xfId="61" applyNumberFormat="1" applyBorder="1" applyAlignment="1">
      <alignment horizontal="centerContinuous" vertical="center"/>
    </xf>
    <xf numFmtId="180" fontId="61" fillId="32" borderId="85" xfId="61" applyNumberFormat="1" applyBorder="1" applyAlignment="1">
      <alignment horizontal="centerContinuous" vertical="center"/>
    </xf>
    <xf numFmtId="0" fontId="61" fillId="32" borderId="31" xfId="61" applyBorder="1" applyAlignment="1">
      <alignment horizontal="center" vertical="center"/>
    </xf>
    <xf numFmtId="180" fontId="61" fillId="32" borderId="89" xfId="61" applyNumberFormat="1" applyBorder="1" applyAlignment="1">
      <alignment horizontal="distributed" vertical="center"/>
    </xf>
    <xf numFmtId="180" fontId="61" fillId="32" borderId="90" xfId="61" applyNumberFormat="1" applyBorder="1" applyAlignment="1">
      <alignment horizontal="center" vertical="center"/>
    </xf>
    <xf numFmtId="180" fontId="61" fillId="32" borderId="28" xfId="61" applyNumberFormat="1" applyBorder="1" applyAlignment="1">
      <alignment horizontal="distributed" vertical="center"/>
    </xf>
    <xf numFmtId="180" fontId="61" fillId="32" borderId="85" xfId="61" applyNumberFormat="1" applyBorder="1" applyAlignment="1">
      <alignment horizontal="center" vertical="center"/>
    </xf>
    <xf numFmtId="176" fontId="8" fillId="0" borderId="135" xfId="39" applyNumberFormat="1" applyFont="1" applyBorder="1" applyAlignment="1">
      <alignment vertical="center"/>
    </xf>
    <xf numFmtId="3" fontId="64" fillId="0" borderId="133" xfId="0" applyNumberFormat="1" applyFont="1" applyBorder="1" applyAlignment="1">
      <alignment vertical="center"/>
    </xf>
    <xf numFmtId="182" fontId="64" fillId="0" borderId="134" xfId="0" applyNumberFormat="1" applyFont="1" applyBorder="1" applyAlignment="1">
      <alignment vertical="center"/>
    </xf>
    <xf numFmtId="189" fontId="64" fillId="0" borderId="135" xfId="0" applyNumberFormat="1" applyFont="1" applyBorder="1" applyAlignment="1">
      <alignment vertical="center"/>
    </xf>
    <xf numFmtId="0" fontId="61" fillId="18" borderId="81" xfId="61" applyFill="1" applyBorder="1" applyAlignment="1">
      <alignment vertical="center"/>
    </xf>
    <xf numFmtId="180" fontId="61" fillId="18" borderId="82" xfId="61" applyNumberFormat="1" applyFill="1" applyBorder="1" applyAlignment="1">
      <alignment horizontal="centerContinuous" vertical="center"/>
    </xf>
    <xf numFmtId="180" fontId="61" fillId="18" borderId="83" xfId="61" applyNumberFormat="1" applyFill="1" applyBorder="1" applyAlignment="1">
      <alignment horizontal="centerContinuous" vertical="center"/>
    </xf>
    <xf numFmtId="0" fontId="61" fillId="18" borderId="30" xfId="61" applyFill="1" applyBorder="1" applyAlignment="1">
      <alignment horizontal="center" vertical="center"/>
    </xf>
    <xf numFmtId="180" fontId="61" fillId="18" borderId="28" xfId="61" applyNumberFormat="1" applyFill="1" applyBorder="1" applyAlignment="1">
      <alignment horizontal="centerContinuous" vertical="center"/>
    </xf>
    <xf numFmtId="180" fontId="61" fillId="18" borderId="85" xfId="61" applyNumberFormat="1" applyFill="1" applyBorder="1" applyAlignment="1">
      <alignment horizontal="centerContinuous" vertical="center"/>
    </xf>
    <xf numFmtId="0" fontId="61" fillId="18" borderId="31" xfId="61" applyFill="1" applyBorder="1" applyAlignment="1">
      <alignment horizontal="center" vertical="center"/>
    </xf>
    <xf numFmtId="180" fontId="61" fillId="18" borderId="89" xfId="61" applyNumberFormat="1" applyFill="1" applyBorder="1" applyAlignment="1">
      <alignment horizontal="distributed" vertical="center"/>
    </xf>
    <xf numFmtId="180" fontId="61" fillId="18" borderId="90" xfId="61" applyNumberFormat="1" applyFill="1" applyBorder="1" applyAlignment="1">
      <alignment horizontal="center" vertical="center"/>
    </xf>
    <xf numFmtId="180" fontId="61" fillId="18" borderId="28" xfId="61" applyNumberFormat="1" applyFill="1" applyBorder="1" applyAlignment="1">
      <alignment horizontal="distributed" vertical="center"/>
    </xf>
    <xf numFmtId="180" fontId="61" fillId="18" borderId="85" xfId="61" applyNumberFormat="1" applyFill="1" applyBorder="1" applyAlignment="1">
      <alignment horizontal="center" vertical="center"/>
    </xf>
    <xf numFmtId="0" fontId="65" fillId="32" borderId="81" xfId="61" applyFont="1" applyBorder="1" applyAlignment="1">
      <alignment vertical="center"/>
    </xf>
    <xf numFmtId="180" fontId="65" fillId="32" borderId="82" xfId="61" applyNumberFormat="1" applyFont="1" applyBorder="1" applyAlignment="1">
      <alignment horizontal="centerContinuous" vertical="center"/>
    </xf>
    <xf numFmtId="180" fontId="65" fillId="32" borderId="83" xfId="61" applyNumberFormat="1" applyFont="1" applyBorder="1" applyAlignment="1">
      <alignment horizontal="centerContinuous" vertical="center"/>
    </xf>
    <xf numFmtId="0" fontId="65" fillId="32" borderId="30" xfId="61" applyFont="1" applyBorder="1" applyAlignment="1">
      <alignment horizontal="center" vertical="center"/>
    </xf>
    <xf numFmtId="180" fontId="65" fillId="32" borderId="28" xfId="61" applyNumberFormat="1" applyFont="1" applyBorder="1" applyAlignment="1">
      <alignment horizontal="centerContinuous" vertical="center"/>
    </xf>
    <xf numFmtId="180" fontId="65" fillId="32" borderId="85" xfId="61" applyNumberFormat="1" applyFont="1" applyBorder="1" applyAlignment="1">
      <alignment horizontal="centerContinuous" vertical="center"/>
    </xf>
    <xf numFmtId="0" fontId="65" fillId="32" borderId="31" xfId="61" applyFont="1" applyBorder="1" applyAlignment="1">
      <alignment horizontal="center" vertical="center"/>
    </xf>
    <xf numFmtId="180" fontId="65" fillId="32" borderId="89" xfId="61" applyNumberFormat="1" applyFont="1" applyBorder="1" applyAlignment="1">
      <alignment horizontal="distributed" vertical="center"/>
    </xf>
    <xf numFmtId="180" fontId="65" fillId="32" borderId="90" xfId="61" applyNumberFormat="1" applyFont="1" applyBorder="1" applyAlignment="1">
      <alignment horizontal="center" vertical="center"/>
    </xf>
    <xf numFmtId="180" fontId="65" fillId="32" borderId="28" xfId="61" applyNumberFormat="1" applyFont="1" applyBorder="1" applyAlignment="1">
      <alignment horizontal="distributed" vertical="center"/>
    </xf>
    <xf numFmtId="180" fontId="65" fillId="32" borderId="85" xfId="61" applyNumberFormat="1" applyFont="1" applyBorder="1" applyAlignment="1">
      <alignment horizontal="center" vertical="center"/>
    </xf>
    <xf numFmtId="0" fontId="8" fillId="0" borderId="1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24" xfId="0" applyFont="1" applyBorder="1" applyAlignment="1">
      <alignment vertical="center"/>
    </xf>
    <xf numFmtId="180" fontId="65" fillId="18" borderId="82" xfId="61" applyNumberFormat="1" applyFont="1" applyFill="1" applyBorder="1" applyAlignment="1">
      <alignment horizontal="centerContinuous" vertical="center"/>
    </xf>
    <xf numFmtId="180" fontId="65" fillId="18" borderId="83" xfId="61" applyNumberFormat="1" applyFont="1" applyFill="1" applyBorder="1" applyAlignment="1">
      <alignment horizontal="centerContinuous" vertical="center"/>
    </xf>
    <xf numFmtId="180" fontId="65" fillId="18" borderId="28" xfId="61" applyNumberFormat="1" applyFont="1" applyFill="1" applyBorder="1" applyAlignment="1">
      <alignment horizontal="centerContinuous" vertical="center"/>
    </xf>
    <xf numFmtId="180" fontId="65" fillId="18" borderId="85" xfId="61" applyNumberFormat="1" applyFont="1" applyFill="1" applyBorder="1" applyAlignment="1">
      <alignment horizontal="centerContinuous" vertical="center"/>
    </xf>
    <xf numFmtId="180" fontId="65" fillId="18" borderId="89" xfId="61" applyNumberFormat="1" applyFont="1" applyFill="1" applyBorder="1" applyAlignment="1">
      <alignment horizontal="distributed" vertical="center"/>
    </xf>
    <xf numFmtId="180" fontId="65" fillId="18" borderId="90" xfId="61" applyNumberFormat="1" applyFont="1" applyFill="1" applyBorder="1" applyAlignment="1">
      <alignment horizontal="center" vertical="center"/>
    </xf>
    <xf numFmtId="180" fontId="65" fillId="18" borderId="28" xfId="61" applyNumberFormat="1" applyFont="1" applyFill="1" applyBorder="1" applyAlignment="1">
      <alignment horizontal="distributed" vertical="center"/>
    </xf>
    <xf numFmtId="180" fontId="65" fillId="18" borderId="85" xfId="61" applyNumberFormat="1" applyFont="1" applyFill="1" applyBorder="1" applyAlignment="1">
      <alignment horizontal="center" vertical="center"/>
    </xf>
    <xf numFmtId="0" fontId="65" fillId="18" borderId="81" xfId="61" applyFont="1" applyFill="1" applyBorder="1" applyAlignment="1">
      <alignment vertical="center"/>
    </xf>
    <xf numFmtId="0" fontId="65" fillId="18" borderId="30" xfId="61" applyFont="1" applyFill="1" applyBorder="1" applyAlignment="1">
      <alignment horizontal="center" vertical="center"/>
    </xf>
    <xf numFmtId="0" fontId="65" fillId="18" borderId="31" xfId="61" applyFont="1" applyFill="1" applyBorder="1" applyAlignment="1">
      <alignment horizontal="center" vertical="center"/>
    </xf>
    <xf numFmtId="3" fontId="8" fillId="0" borderId="128" xfId="0" applyNumberFormat="1" applyFont="1" applyBorder="1" applyAlignment="1">
      <alignment vertical="center" wrapText="1"/>
    </xf>
    <xf numFmtId="182" fontId="8" fillId="0" borderId="129" xfId="0" applyNumberFormat="1" applyFont="1" applyBorder="1" applyAlignment="1">
      <alignment vertical="center" wrapText="1"/>
    </xf>
    <xf numFmtId="189" fontId="8" fillId="0" borderId="130" xfId="0" applyNumberFormat="1" applyFont="1" applyBorder="1" applyAlignment="1">
      <alignment vertical="center" wrapText="1"/>
    </xf>
    <xf numFmtId="3" fontId="8" fillId="0" borderId="131" xfId="0" applyNumberFormat="1" applyFont="1" applyBorder="1" applyAlignment="1">
      <alignment vertical="center" wrapText="1"/>
    </xf>
    <xf numFmtId="182" fontId="8" fillId="0" borderId="114" xfId="0" applyNumberFormat="1" applyFont="1" applyBorder="1" applyAlignment="1">
      <alignment vertical="center" wrapText="1"/>
    </xf>
    <xf numFmtId="189" fontId="8" fillId="0" borderId="132" xfId="0" applyNumberFormat="1" applyFont="1" applyBorder="1" applyAlignment="1">
      <alignment vertical="center" wrapText="1"/>
    </xf>
    <xf numFmtId="3" fontId="64" fillId="0" borderId="128" xfId="0" applyNumberFormat="1" applyFont="1" applyBorder="1" applyAlignment="1">
      <alignment vertical="center"/>
    </xf>
    <xf numFmtId="182" fontId="64" fillId="0" borderId="129" xfId="0" applyNumberFormat="1" applyFont="1" applyBorder="1" applyAlignment="1">
      <alignment vertical="center"/>
    </xf>
    <xf numFmtId="3" fontId="64" fillId="0" borderId="131" xfId="0" applyNumberFormat="1" applyFont="1" applyBorder="1" applyAlignment="1">
      <alignment vertical="center"/>
    </xf>
    <xf numFmtId="182" fontId="64" fillId="0" borderId="114" xfId="0" applyNumberFormat="1" applyFont="1" applyBorder="1" applyAlignment="1">
      <alignment vertical="center"/>
    </xf>
    <xf numFmtId="189" fontId="64" fillId="0" borderId="132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vertical="top" shrinkToFi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91" fontId="64" fillId="0" borderId="13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view="pageBreakPreview" zoomScaleSheetLayoutView="100" zoomScalePageLayoutView="0" workbookViewId="0" topLeftCell="A1">
      <pane ySplit="3" topLeftCell="A439" activePane="bottomLeft" state="frozen"/>
      <selection pane="topLeft" activeCell="A1" sqref="A1"/>
      <selection pane="bottomLeft" activeCell="A451" sqref="A451"/>
    </sheetView>
  </sheetViews>
  <sheetFormatPr defaultColWidth="9.00390625" defaultRowHeight="16.5"/>
  <cols>
    <col min="1" max="1" width="6.75390625" style="1" customWidth="1"/>
    <col min="2" max="2" width="9.50390625" style="1" customWidth="1"/>
    <col min="3" max="3" width="9.375" style="1" customWidth="1"/>
    <col min="4" max="4" width="8.125" style="22" customWidth="1"/>
    <col min="5" max="5" width="8.125" style="1" customWidth="1"/>
    <col min="6" max="6" width="8.125" style="22" customWidth="1"/>
    <col min="7" max="7" width="9.625" style="1" customWidth="1"/>
    <col min="8" max="8" width="8.50390625" style="22" customWidth="1"/>
    <col min="9" max="9" width="10.00390625" style="2" customWidth="1"/>
    <col min="10" max="10" width="10.00390625" style="22" customWidth="1"/>
    <col min="11" max="11" width="10.125" style="2" customWidth="1"/>
    <col min="12" max="12" width="9.75390625" style="22" customWidth="1"/>
    <col min="13" max="13" width="10.50390625" style="2" customWidth="1"/>
    <col min="14" max="14" width="9.375" style="22" customWidth="1"/>
    <col min="15" max="15" width="11.125" style="2" bestFit="1" customWidth="1"/>
    <col min="16" max="16" width="9.625" style="22" bestFit="1" customWidth="1"/>
    <col min="17" max="16384" width="9.00390625" style="1" customWidth="1"/>
  </cols>
  <sheetData>
    <row r="1" spans="1:18" ht="19.5">
      <c r="A1" s="509" t="s">
        <v>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19.5" thickBot="1">
      <c r="A2" s="6"/>
      <c r="B2" s="6"/>
      <c r="C2" s="6"/>
      <c r="D2" s="20"/>
      <c r="E2" s="6"/>
      <c r="F2" s="20"/>
      <c r="G2" s="6"/>
      <c r="H2" s="20"/>
      <c r="I2" s="7"/>
      <c r="J2" s="20"/>
      <c r="K2" s="7"/>
      <c r="L2" s="20"/>
      <c r="M2" s="7"/>
      <c r="N2" s="20"/>
      <c r="O2" s="25"/>
      <c r="P2" s="8"/>
      <c r="Q2" s="8"/>
      <c r="R2" s="8" t="s">
        <v>2</v>
      </c>
    </row>
    <row r="3" spans="1:18" s="28" customFormat="1" ht="33.75" thickBot="1">
      <c r="A3" s="9" t="s">
        <v>43</v>
      </c>
      <c r="B3" s="29" t="s">
        <v>40</v>
      </c>
      <c r="C3" s="26" t="s">
        <v>0</v>
      </c>
      <c r="D3" s="24" t="s">
        <v>3</v>
      </c>
      <c r="E3" s="27" t="s">
        <v>4</v>
      </c>
      <c r="F3" s="24" t="s">
        <v>3</v>
      </c>
      <c r="G3" s="145" t="s">
        <v>37</v>
      </c>
      <c r="H3" s="21" t="s">
        <v>3</v>
      </c>
      <c r="I3" s="146" t="s">
        <v>5</v>
      </c>
      <c r="J3" s="21" t="s">
        <v>3</v>
      </c>
      <c r="K3" s="146" t="s">
        <v>38</v>
      </c>
      <c r="L3" s="21" t="s">
        <v>3</v>
      </c>
      <c r="M3" s="146" t="s">
        <v>11</v>
      </c>
      <c r="N3" s="21" t="s">
        <v>3</v>
      </c>
      <c r="O3" s="27" t="s">
        <v>77</v>
      </c>
      <c r="P3" s="21" t="s">
        <v>3</v>
      </c>
      <c r="Q3" s="27" t="s">
        <v>39</v>
      </c>
      <c r="R3" s="23" t="s">
        <v>3</v>
      </c>
    </row>
    <row r="4" spans="1:18" ht="17.25" thickTop="1">
      <c r="A4" s="10">
        <v>2001</v>
      </c>
      <c r="B4" s="11" t="s">
        <v>7</v>
      </c>
      <c r="C4" s="74">
        <v>1263.14</v>
      </c>
      <c r="D4" s="113">
        <v>0.169</v>
      </c>
      <c r="E4" s="81">
        <v>126.62</v>
      </c>
      <c r="F4" s="142">
        <v>-0.171</v>
      </c>
      <c r="G4" s="96">
        <v>697.25</v>
      </c>
      <c r="H4" s="148">
        <v>-0.184</v>
      </c>
      <c r="I4" s="96">
        <v>113.69</v>
      </c>
      <c r="J4" s="148">
        <v>-0.161</v>
      </c>
      <c r="K4" s="96">
        <v>35.68</v>
      </c>
      <c r="L4" s="148">
        <v>-0.155</v>
      </c>
      <c r="M4" s="96">
        <v>80.27</v>
      </c>
      <c r="N4" s="148">
        <v>-0.117</v>
      </c>
      <c r="O4" s="138">
        <v>19.14</v>
      </c>
      <c r="P4" s="160">
        <v>0.024</v>
      </c>
      <c r="Q4" s="138">
        <v>42.23</v>
      </c>
      <c r="R4" s="102">
        <v>0.021</v>
      </c>
    </row>
    <row r="5" spans="1:18" ht="16.5">
      <c r="A5" s="10"/>
      <c r="B5" s="12" t="s">
        <v>6</v>
      </c>
      <c r="C5" s="75">
        <v>1079.71</v>
      </c>
      <c r="D5" s="114">
        <v>-0.233</v>
      </c>
      <c r="E5" s="82">
        <v>23.96</v>
      </c>
      <c r="F5" s="143">
        <v>-0.188</v>
      </c>
      <c r="G5" s="137">
        <v>480.47</v>
      </c>
      <c r="H5" s="149">
        <v>-0.277</v>
      </c>
      <c r="I5" s="97">
        <v>78.31</v>
      </c>
      <c r="J5" s="149">
        <v>-0.295</v>
      </c>
      <c r="K5" s="137">
        <v>62.4</v>
      </c>
      <c r="L5" s="149">
        <v>0.318</v>
      </c>
      <c r="M5" s="137">
        <v>28.85</v>
      </c>
      <c r="N5" s="149">
        <v>-0.193</v>
      </c>
      <c r="O5" s="139">
        <v>127.64</v>
      </c>
      <c r="P5" s="161">
        <v>-0.097</v>
      </c>
      <c r="Q5" s="139">
        <v>102.47</v>
      </c>
      <c r="R5" s="103">
        <v>-0.218</v>
      </c>
    </row>
    <row r="6" spans="1:18" s="19" customFormat="1" ht="17.25" thickBot="1">
      <c r="A6" s="17"/>
      <c r="B6" s="18" t="s">
        <v>9</v>
      </c>
      <c r="C6" s="76">
        <f>C4-C5</f>
        <v>183.43000000000006</v>
      </c>
      <c r="D6" s="115">
        <v>0.635</v>
      </c>
      <c r="E6" s="83">
        <f>E4-E5</f>
        <v>102.66</v>
      </c>
      <c r="F6" s="144">
        <v>-0.167</v>
      </c>
      <c r="G6" s="87">
        <f>G4-G5</f>
        <v>216.77999999999997</v>
      </c>
      <c r="H6" s="150">
        <v>0.138</v>
      </c>
      <c r="I6" s="87">
        <f>I4-I5</f>
        <v>35.379999999999995</v>
      </c>
      <c r="J6" s="150">
        <v>0.446</v>
      </c>
      <c r="K6" s="87">
        <f>K4-K5</f>
        <v>-26.72</v>
      </c>
      <c r="L6" s="154">
        <v>0.457</v>
      </c>
      <c r="M6" s="87">
        <f>M4-M5</f>
        <v>51.419999999999995</v>
      </c>
      <c r="N6" s="154">
        <v>-0.069</v>
      </c>
      <c r="O6" s="140">
        <f>O4-O5</f>
        <v>-108.5</v>
      </c>
      <c r="P6" s="162">
        <v>0.116</v>
      </c>
      <c r="Q6" s="140">
        <f>Q4-Q5</f>
        <v>-60.24</v>
      </c>
      <c r="R6" s="124">
        <v>0.328</v>
      </c>
    </row>
    <row r="7" spans="1:18" ht="17.25" thickTop="1">
      <c r="A7" s="10">
        <v>2002</v>
      </c>
      <c r="B7" s="15" t="s">
        <v>7</v>
      </c>
      <c r="C7" s="77">
        <v>1353.17</v>
      </c>
      <c r="D7" s="116">
        <f>C7/C4-1</f>
        <v>0.0712747597257628</v>
      </c>
      <c r="E7" s="84">
        <v>121.77</v>
      </c>
      <c r="F7" s="120">
        <f>E7/E4-1</f>
        <v>-0.0383035855315117</v>
      </c>
      <c r="G7" s="98">
        <v>745.32</v>
      </c>
      <c r="H7" s="151">
        <f aca="true" t="shared" si="0" ref="H7:H18">(G7-G4)/G4</f>
        <v>0.06894227321620659</v>
      </c>
      <c r="I7" s="98">
        <v>125.82</v>
      </c>
      <c r="J7" s="151">
        <f aca="true" t="shared" si="1" ref="J7:J17">(I7-I4)/I4</f>
        <v>0.10669364060163598</v>
      </c>
      <c r="K7" s="98">
        <v>49.56</v>
      </c>
      <c r="L7" s="151">
        <f aca="true" t="shared" si="2" ref="L7:L17">(K7-K4)/K4</f>
        <v>0.3890134529147983</v>
      </c>
      <c r="M7" s="98">
        <v>88.45</v>
      </c>
      <c r="N7" s="151">
        <f aca="true" t="shared" si="3" ref="N7:N18">(M7-M4)/M4</f>
        <v>0.10190606702379479</v>
      </c>
      <c r="O7" s="141">
        <v>22.59</v>
      </c>
      <c r="P7" s="89">
        <f>(O7-O4)/O4</f>
        <v>0.18025078369905953</v>
      </c>
      <c r="Q7" s="141">
        <v>47.86</v>
      </c>
      <c r="R7" s="105">
        <f>(Q7-Q4)/Q4</f>
        <v>0.13331754676770075</v>
      </c>
    </row>
    <row r="8" spans="1:18" ht="16.5">
      <c r="A8" s="10"/>
      <c r="B8" s="12" t="s">
        <v>6</v>
      </c>
      <c r="C8" s="75">
        <v>1132.45</v>
      </c>
      <c r="D8" s="114">
        <f>C8/C5-1</f>
        <v>0.048846449509590606</v>
      </c>
      <c r="E8" s="82">
        <v>25.05</v>
      </c>
      <c r="F8" s="143">
        <f>E8/E5-1</f>
        <v>0.045492487479131816</v>
      </c>
      <c r="G8" s="137">
        <v>506.11</v>
      </c>
      <c r="H8" s="151">
        <f t="shared" si="0"/>
        <v>0.053364414011280586</v>
      </c>
      <c r="I8" s="97">
        <v>92.24</v>
      </c>
      <c r="J8" s="151">
        <f t="shared" si="1"/>
        <v>0.17788277359213372</v>
      </c>
      <c r="K8" s="137">
        <v>66.5</v>
      </c>
      <c r="L8" s="151">
        <f t="shared" si="2"/>
        <v>0.06570512820512824</v>
      </c>
      <c r="M8" s="137">
        <v>31.38</v>
      </c>
      <c r="N8" s="151">
        <f t="shared" si="3"/>
        <v>0.08769497400346611</v>
      </c>
      <c r="O8" s="139">
        <v>126.19</v>
      </c>
      <c r="P8" s="89">
        <f>(O8-O5)/O5</f>
        <v>-0.011360075211532457</v>
      </c>
      <c r="Q8" s="139">
        <v>113.54</v>
      </c>
      <c r="R8" s="105">
        <f>(Q8-Q5)/Q5</f>
        <v>0.10803161901044216</v>
      </c>
    </row>
    <row r="9" spans="1:18" s="3" customFormat="1" ht="17.25" thickBot="1">
      <c r="A9" s="13"/>
      <c r="B9" s="14" t="s">
        <v>9</v>
      </c>
      <c r="C9" s="76">
        <f>C7-C8</f>
        <v>220.72000000000003</v>
      </c>
      <c r="D9" s="117">
        <f>C9/C6-1</f>
        <v>0.20329280924603355</v>
      </c>
      <c r="E9" s="76">
        <f>E7-E8</f>
        <v>96.72</v>
      </c>
      <c r="F9" s="123">
        <f>(E9-E6)/E6</f>
        <v>-0.05786090005844533</v>
      </c>
      <c r="G9" s="87">
        <f>G7-G8</f>
        <v>239.21000000000004</v>
      </c>
      <c r="H9" s="150">
        <f t="shared" si="0"/>
        <v>0.10346895470061844</v>
      </c>
      <c r="I9" s="87">
        <f>I7-I8</f>
        <v>33.58</v>
      </c>
      <c r="J9" s="154">
        <f t="shared" si="1"/>
        <v>-0.0508762012436404</v>
      </c>
      <c r="K9" s="87">
        <f>K7-K8</f>
        <v>-16.939999999999998</v>
      </c>
      <c r="L9" s="150">
        <f>(K9-K6)/-K6</f>
        <v>0.3660179640718563</v>
      </c>
      <c r="M9" s="87">
        <f>M7-M8</f>
        <v>57.07000000000001</v>
      </c>
      <c r="N9" s="150">
        <f t="shared" si="3"/>
        <v>0.10987942434850279</v>
      </c>
      <c r="O9" s="140">
        <f>O7-O8</f>
        <v>-103.6</v>
      </c>
      <c r="P9" s="90">
        <f>(O9-O6)/-O6</f>
        <v>0.0451612903225807</v>
      </c>
      <c r="Q9" s="140">
        <f>Q7-Q8</f>
        <v>-65.68</v>
      </c>
      <c r="R9" s="104">
        <f>(Q9-Q6)/-Q6</f>
        <v>-0.09030544488711827</v>
      </c>
    </row>
    <row r="10" spans="1:18" ht="17.25" thickTop="1">
      <c r="A10" s="10">
        <v>2003</v>
      </c>
      <c r="B10" s="15" t="s">
        <v>7</v>
      </c>
      <c r="C10" s="77">
        <v>1506.01</v>
      </c>
      <c r="D10" s="118">
        <f aca="true" t="shared" si="4" ref="D10:D18">(C10-C7)/C7</f>
        <v>0.1129495924384962</v>
      </c>
      <c r="E10" s="84">
        <v>119.06</v>
      </c>
      <c r="F10" s="120">
        <f aca="true" t="shared" si="5" ref="F10:F18">(E10-E7)/E7</f>
        <v>-0.02225507103555879</v>
      </c>
      <c r="G10" s="98">
        <v>807.14</v>
      </c>
      <c r="H10" s="151">
        <f t="shared" si="0"/>
        <v>0.08294423871625602</v>
      </c>
      <c r="I10" s="98">
        <v>143.84</v>
      </c>
      <c r="J10" s="151">
        <f t="shared" si="1"/>
        <v>0.1432204736925768</v>
      </c>
      <c r="K10" s="98">
        <v>79.69</v>
      </c>
      <c r="L10" s="151">
        <f t="shared" si="2"/>
        <v>0.6079499596448747</v>
      </c>
      <c r="M10" s="98">
        <v>100.41</v>
      </c>
      <c r="N10" s="151">
        <f t="shared" si="3"/>
        <v>0.13521763708309772</v>
      </c>
      <c r="O10" s="141">
        <v>34.99</v>
      </c>
      <c r="P10" s="89">
        <f>(O10-O7)/O7</f>
        <v>0.5489154493138558</v>
      </c>
      <c r="Q10" s="141">
        <v>58.47</v>
      </c>
      <c r="R10" s="106">
        <f>(Q10-Q7)/Q7</f>
        <v>0.22168825741746762</v>
      </c>
    </row>
    <row r="11" spans="1:18" ht="16.5">
      <c r="A11" s="10"/>
      <c r="B11" s="12" t="s">
        <v>6</v>
      </c>
      <c r="C11" s="75">
        <v>1280.1</v>
      </c>
      <c r="D11" s="118">
        <f t="shared" si="4"/>
        <v>0.13038103227515552</v>
      </c>
      <c r="E11" s="82">
        <v>24.31</v>
      </c>
      <c r="F11" s="120">
        <f t="shared" si="5"/>
        <v>-0.029540918163672734</v>
      </c>
      <c r="G11" s="137">
        <v>534.57</v>
      </c>
      <c r="H11" s="151">
        <f t="shared" si="0"/>
        <v>0.05623283475924213</v>
      </c>
      <c r="I11" s="97">
        <v>113.41</v>
      </c>
      <c r="J11" s="151">
        <f t="shared" si="1"/>
        <v>0.22950997398091938</v>
      </c>
      <c r="K11" s="137">
        <v>86.71</v>
      </c>
      <c r="L11" s="151">
        <f t="shared" si="2"/>
        <v>0.30390977443609013</v>
      </c>
      <c r="M11" s="137">
        <v>34.21</v>
      </c>
      <c r="N11" s="151">
        <f t="shared" si="3"/>
        <v>0.09018483110261319</v>
      </c>
      <c r="O11" s="139">
        <v>163.32</v>
      </c>
      <c r="P11" s="89">
        <f>(O11-O8)/O8</f>
        <v>0.2942388461843252</v>
      </c>
      <c r="Q11" s="139">
        <v>135.07</v>
      </c>
      <c r="R11" s="107">
        <f>(Q11-Q8)/Q8</f>
        <v>0.18962480183195338</v>
      </c>
    </row>
    <row r="12" spans="1:18" s="3" customFormat="1" ht="17.25" thickBot="1">
      <c r="A12" s="13"/>
      <c r="B12" s="14" t="s">
        <v>9</v>
      </c>
      <c r="C12" s="76">
        <f>C10-C11</f>
        <v>225.91000000000008</v>
      </c>
      <c r="D12" s="117">
        <f t="shared" si="4"/>
        <v>0.023513954331279695</v>
      </c>
      <c r="E12" s="76">
        <f>E10-E11</f>
        <v>94.75</v>
      </c>
      <c r="F12" s="144">
        <f t="shared" si="5"/>
        <v>-0.020368072787427614</v>
      </c>
      <c r="G12" s="87">
        <f>G10-G11</f>
        <v>272.56999999999994</v>
      </c>
      <c r="H12" s="150">
        <f t="shared" si="0"/>
        <v>0.13945905271518705</v>
      </c>
      <c r="I12" s="87">
        <f>I10-I11</f>
        <v>30.430000000000007</v>
      </c>
      <c r="J12" s="154">
        <f t="shared" si="1"/>
        <v>-0.09380583680762333</v>
      </c>
      <c r="K12" s="87">
        <f>K10-K11</f>
        <v>-7.019999999999996</v>
      </c>
      <c r="L12" s="150">
        <v>0.586</v>
      </c>
      <c r="M12" s="87">
        <f>M10-M11</f>
        <v>66.19999999999999</v>
      </c>
      <c r="N12" s="150">
        <f t="shared" si="3"/>
        <v>0.15997897319081794</v>
      </c>
      <c r="O12" s="140">
        <f>O10-O11</f>
        <v>-128.32999999999998</v>
      </c>
      <c r="P12" s="88">
        <f>(O12-O9)/-O9</f>
        <v>-0.23870656370656362</v>
      </c>
      <c r="Q12" s="140">
        <f>Q10-Q11</f>
        <v>-76.6</v>
      </c>
      <c r="R12" s="108">
        <f>(Q12-Q9)/-Q9</f>
        <v>-0.16626065773446996</v>
      </c>
    </row>
    <row r="13" spans="1:18" ht="17.25" thickTop="1">
      <c r="A13" s="10">
        <v>2004</v>
      </c>
      <c r="B13" s="15" t="s">
        <v>7</v>
      </c>
      <c r="C13" s="77">
        <v>1823.7</v>
      </c>
      <c r="D13" s="118">
        <f t="shared" si="4"/>
        <v>0.21094813447453872</v>
      </c>
      <c r="E13" s="84">
        <v>125.72</v>
      </c>
      <c r="F13" s="120">
        <f t="shared" si="5"/>
        <v>0.05593818242902735</v>
      </c>
      <c r="G13" s="98">
        <v>947.84</v>
      </c>
      <c r="H13" s="151">
        <f t="shared" si="0"/>
        <v>0.17431920112991556</v>
      </c>
      <c r="I13" s="99">
        <v>184.29</v>
      </c>
      <c r="J13" s="151">
        <f t="shared" si="1"/>
        <v>0.28121523915461616</v>
      </c>
      <c r="K13" s="98">
        <v>122.16</v>
      </c>
      <c r="L13" s="151">
        <f t="shared" si="2"/>
        <v>0.5329401430543356</v>
      </c>
      <c r="M13" s="98">
        <v>126.47</v>
      </c>
      <c r="N13" s="151">
        <f t="shared" si="3"/>
        <v>0.25953590279852606</v>
      </c>
      <c r="O13" s="141">
        <v>56.58</v>
      </c>
      <c r="P13" s="89">
        <f>(O13-O10)/O10</f>
        <v>0.6170334381251785</v>
      </c>
      <c r="Q13" s="141">
        <v>79.69</v>
      </c>
      <c r="R13" s="107">
        <f>(Q13-Q10)/Q10</f>
        <v>0.36292115614845216</v>
      </c>
    </row>
    <row r="14" spans="1:18" ht="16.5">
      <c r="A14" s="10"/>
      <c r="B14" s="12" t="s">
        <v>6</v>
      </c>
      <c r="C14" s="75">
        <v>1687.58</v>
      </c>
      <c r="D14" s="118">
        <f t="shared" si="4"/>
        <v>0.31831888133739555</v>
      </c>
      <c r="E14" s="82">
        <v>27.14</v>
      </c>
      <c r="F14" s="120">
        <f t="shared" si="5"/>
        <v>0.11641299876594002</v>
      </c>
      <c r="G14" s="137">
        <v>668.55</v>
      </c>
      <c r="H14" s="151">
        <f t="shared" si="0"/>
        <v>0.2506313485605251</v>
      </c>
      <c r="I14" s="97">
        <v>184.79</v>
      </c>
      <c r="J14" s="151">
        <f t="shared" si="1"/>
        <v>0.6293977603385945</v>
      </c>
      <c r="K14" s="137">
        <v>125.94</v>
      </c>
      <c r="L14" s="151">
        <f t="shared" si="2"/>
        <v>0.4524276323376774</v>
      </c>
      <c r="M14" s="137">
        <v>45.85</v>
      </c>
      <c r="N14" s="151">
        <f t="shared" si="3"/>
        <v>0.34025138848289976</v>
      </c>
      <c r="O14" s="139">
        <v>229.66</v>
      </c>
      <c r="P14" s="89">
        <f>(O14-O11)/O11</f>
        <v>0.40619642419789376</v>
      </c>
      <c r="Q14" s="139">
        <v>175.93</v>
      </c>
      <c r="R14" s="107">
        <f>(Q14-Q11)/Q11</f>
        <v>0.30250980972828917</v>
      </c>
    </row>
    <row r="15" spans="1:18" s="4" customFormat="1" ht="17.25" thickBot="1">
      <c r="A15" s="13"/>
      <c r="B15" s="14" t="s">
        <v>9</v>
      </c>
      <c r="C15" s="76">
        <f>C13-C14</f>
        <v>136.12000000000012</v>
      </c>
      <c r="D15" s="119">
        <f t="shared" si="4"/>
        <v>-0.39745916515426466</v>
      </c>
      <c r="E15" s="76">
        <f>E13-E14</f>
        <v>98.58</v>
      </c>
      <c r="F15" s="122">
        <f t="shared" si="5"/>
        <v>0.040422163588390486</v>
      </c>
      <c r="G15" s="87">
        <f>G13-G14</f>
        <v>279.2900000000001</v>
      </c>
      <c r="H15" s="150">
        <f t="shared" si="0"/>
        <v>0.024654217265290174</v>
      </c>
      <c r="I15" s="87">
        <f>I13-I14</f>
        <v>-0.5</v>
      </c>
      <c r="J15" s="154">
        <f t="shared" si="1"/>
        <v>-1.0164311534669734</v>
      </c>
      <c r="K15" s="87">
        <f>K13-K14</f>
        <v>-3.780000000000001</v>
      </c>
      <c r="L15" s="150">
        <v>0.462</v>
      </c>
      <c r="M15" s="87">
        <f>M13-M14</f>
        <v>80.62</v>
      </c>
      <c r="N15" s="150">
        <f t="shared" si="3"/>
        <v>0.21782477341389755</v>
      </c>
      <c r="O15" s="140">
        <f>O13-O14</f>
        <v>-173.07999999999998</v>
      </c>
      <c r="P15" s="88">
        <f>(O15-O12)/-O12</f>
        <v>-0.3487103561131458</v>
      </c>
      <c r="Q15" s="140">
        <f>Q13-Q14</f>
        <v>-96.24000000000001</v>
      </c>
      <c r="R15" s="108">
        <f>(Q15-Q12)/-Q12</f>
        <v>-0.25639686684073126</v>
      </c>
    </row>
    <row r="16" spans="1:18" ht="17.25" thickTop="1">
      <c r="A16" s="16">
        <v>2005</v>
      </c>
      <c r="B16" s="15" t="s">
        <v>7</v>
      </c>
      <c r="C16" s="77">
        <v>1984.32</v>
      </c>
      <c r="D16" s="118">
        <f t="shared" si="4"/>
        <v>0.08807369633163344</v>
      </c>
      <c r="E16" s="85">
        <v>118.4</v>
      </c>
      <c r="F16" s="120">
        <f t="shared" si="5"/>
        <v>-0.058224626153356614</v>
      </c>
      <c r="G16" s="98">
        <v>982.69</v>
      </c>
      <c r="H16" s="151">
        <f t="shared" si="0"/>
        <v>0.036767808912896716</v>
      </c>
      <c r="I16" s="99">
        <v>204.68</v>
      </c>
      <c r="J16" s="151">
        <f t="shared" si="1"/>
        <v>0.1106408378099735</v>
      </c>
      <c r="K16" s="98">
        <v>143.47</v>
      </c>
      <c r="L16" s="151">
        <f t="shared" si="2"/>
        <v>0.1744433529796988</v>
      </c>
      <c r="M16" s="98">
        <v>147.33</v>
      </c>
      <c r="N16" s="151">
        <f t="shared" si="3"/>
        <v>0.1649403020479166</v>
      </c>
      <c r="O16" s="141">
        <v>91.74</v>
      </c>
      <c r="P16" s="89">
        <f>(O16-O13)/O13</f>
        <v>0.6214209968186638</v>
      </c>
      <c r="Q16" s="141">
        <v>101.26</v>
      </c>
      <c r="R16" s="107">
        <f>(Q16-Q13)/Q13</f>
        <v>0.2706738612121974</v>
      </c>
    </row>
    <row r="17" spans="1:18" ht="16.5">
      <c r="A17" s="10"/>
      <c r="B17" s="12" t="s">
        <v>6</v>
      </c>
      <c r="C17" s="75">
        <v>1826.14</v>
      </c>
      <c r="D17" s="118">
        <f t="shared" si="4"/>
        <v>0.08210573720949536</v>
      </c>
      <c r="E17" s="86">
        <v>26.35</v>
      </c>
      <c r="F17" s="120">
        <f t="shared" si="5"/>
        <v>-0.029108327192336005</v>
      </c>
      <c r="G17" s="137">
        <v>688.33</v>
      </c>
      <c r="H17" s="151">
        <f t="shared" si="0"/>
        <v>0.02958641836811022</v>
      </c>
      <c r="I17" s="136">
        <v>188.08</v>
      </c>
      <c r="J17" s="151">
        <f t="shared" si="1"/>
        <v>0.017803993722604147</v>
      </c>
      <c r="K17" s="137">
        <v>113.35</v>
      </c>
      <c r="L17" s="151">
        <f t="shared" si="2"/>
        <v>-0.09996823884389394</v>
      </c>
      <c r="M17" s="137">
        <v>52.12</v>
      </c>
      <c r="N17" s="151">
        <f t="shared" si="3"/>
        <v>0.13675027262813513</v>
      </c>
      <c r="O17" s="139">
        <v>298.59</v>
      </c>
      <c r="P17" s="89">
        <f>(O17-O14)/O14</f>
        <v>0.3001393364103456</v>
      </c>
      <c r="Q17" s="139">
        <v>194.95</v>
      </c>
      <c r="R17" s="107">
        <f>(Q17-Q14)/Q14</f>
        <v>0.10811118058318639</v>
      </c>
    </row>
    <row r="18" spans="1:18" s="3" customFormat="1" ht="17.25" thickBot="1">
      <c r="A18" s="13"/>
      <c r="B18" s="14" t="s">
        <v>10</v>
      </c>
      <c r="C18" s="76">
        <f>C16-C17</f>
        <v>158.17999999999984</v>
      </c>
      <c r="D18" s="117">
        <f t="shared" si="4"/>
        <v>0.16206288568909563</v>
      </c>
      <c r="E18" s="76">
        <f>E16-E17</f>
        <v>92.05000000000001</v>
      </c>
      <c r="F18" s="144">
        <f t="shared" si="5"/>
        <v>-0.06624061675796294</v>
      </c>
      <c r="G18" s="87">
        <f>G16-G17</f>
        <v>294.36</v>
      </c>
      <c r="H18" s="150">
        <f t="shared" si="0"/>
        <v>0.05395825128003127</v>
      </c>
      <c r="I18" s="87">
        <f>I16-I17</f>
        <v>16.599999999999994</v>
      </c>
      <c r="J18" s="150">
        <f>(I18-I15)/-I15</f>
        <v>34.19999999999999</v>
      </c>
      <c r="K18" s="87">
        <f>K16-K17</f>
        <v>30.120000000000005</v>
      </c>
      <c r="L18" s="150">
        <v>8.968</v>
      </c>
      <c r="M18" s="87">
        <f>M16-M17</f>
        <v>95.21000000000001</v>
      </c>
      <c r="N18" s="150">
        <f t="shared" si="3"/>
        <v>0.1809724634085835</v>
      </c>
      <c r="O18" s="140">
        <f>O16-O17</f>
        <v>-206.84999999999997</v>
      </c>
      <c r="P18" s="88">
        <f>(O18-O15)/-O15</f>
        <v>-0.19511208689623286</v>
      </c>
      <c r="Q18" s="87">
        <f>Q16-Q17</f>
        <v>-93.68999999999998</v>
      </c>
      <c r="R18" s="109">
        <f>(Q18-Q15)/-Q15</f>
        <v>0.026496259351621212</v>
      </c>
    </row>
    <row r="19" spans="1:18" ht="17.25" thickTop="1">
      <c r="A19" s="10">
        <v>2006</v>
      </c>
      <c r="B19" s="15" t="s">
        <v>7</v>
      </c>
      <c r="C19" s="78">
        <v>2240.18</v>
      </c>
      <c r="D19" s="125">
        <f>(C19-C16)/C16</f>
        <v>0.12894089662957584</v>
      </c>
      <c r="E19" s="85">
        <v>117.89</v>
      </c>
      <c r="F19" s="125">
        <f>(E19-E16)/E16</f>
        <v>-0.004307432432432475</v>
      </c>
      <c r="G19" s="94">
        <v>1115.92</v>
      </c>
      <c r="H19" s="148">
        <f>(G19-G16)/G16</f>
        <v>0.13557683501409398</v>
      </c>
      <c r="I19" s="99">
        <v>240.11</v>
      </c>
      <c r="J19" s="148">
        <f>(I19-I16)/I16</f>
        <v>0.1730994723470784</v>
      </c>
      <c r="K19" s="98">
        <v>183.62</v>
      </c>
      <c r="L19" s="148">
        <f>(K19-K16)/K16</f>
        <v>0.2798494458771869</v>
      </c>
      <c r="M19" s="98">
        <v>159.09</v>
      </c>
      <c r="N19" s="148">
        <f>(M19-M16)/M16</f>
        <v>0.07982081042557516</v>
      </c>
      <c r="O19" s="141">
        <v>111.22</v>
      </c>
      <c r="P19" s="89">
        <f>(O19-O16)/O16</f>
        <v>0.21233921953346419</v>
      </c>
      <c r="Q19" s="141">
        <v>112.69</v>
      </c>
      <c r="R19" s="106">
        <f>(Q19-Q16)/Q16</f>
        <v>0.11287774047007695</v>
      </c>
    </row>
    <row r="20" spans="1:18" ht="16.5">
      <c r="A20" s="10"/>
      <c r="B20" s="12" t="s">
        <v>6</v>
      </c>
      <c r="C20" s="79">
        <v>2026.98</v>
      </c>
      <c r="D20" s="120">
        <f>(C20-C17)/C17</f>
        <v>0.10998061484880672</v>
      </c>
      <c r="E20" s="86">
        <v>27.3</v>
      </c>
      <c r="F20" s="120">
        <f>(E20-E17)/E17</f>
        <v>0.03605313092979124</v>
      </c>
      <c r="G20" s="93">
        <v>725.41</v>
      </c>
      <c r="H20" s="151">
        <f>(G20-G17)/G17</f>
        <v>0.05386951026397211</v>
      </c>
      <c r="I20" s="136">
        <v>231.59</v>
      </c>
      <c r="J20" s="151">
        <f>(I20-I17)/I17</f>
        <v>0.23133772862611648</v>
      </c>
      <c r="K20" s="137">
        <v>123.77</v>
      </c>
      <c r="L20" s="151">
        <f>(K20-K17)/K17</f>
        <v>0.09192765769739746</v>
      </c>
      <c r="M20" s="137">
        <v>56.07</v>
      </c>
      <c r="N20" s="151">
        <f>(M20-M17)/M17</f>
        <v>0.0757866462010745</v>
      </c>
      <c r="O20" s="139">
        <v>388.09</v>
      </c>
      <c r="P20" s="89">
        <f>(O20-O17)/O17</f>
        <v>0.2997421213034596</v>
      </c>
      <c r="Q20" s="139">
        <v>224.69</v>
      </c>
      <c r="R20" s="107">
        <f>(Q20-Q17)/Q17</f>
        <v>0.15255193639394724</v>
      </c>
    </row>
    <row r="21" spans="1:18" s="5" customFormat="1" ht="16.5" customHeight="1" thickBot="1">
      <c r="A21" s="13"/>
      <c r="B21" s="14" t="s">
        <v>8</v>
      </c>
      <c r="C21" s="80">
        <f>C19-C20</f>
        <v>213.19999999999982</v>
      </c>
      <c r="D21" s="122">
        <f>(C21-C18)/C18</f>
        <v>0.3478315842710838</v>
      </c>
      <c r="E21" s="87">
        <f>E19-E20</f>
        <v>90.59</v>
      </c>
      <c r="F21" s="123">
        <f>(E21-E18)/E18</f>
        <v>-0.015860945138511762</v>
      </c>
      <c r="G21" s="76">
        <f>G19-G20</f>
        <v>390.5100000000001</v>
      </c>
      <c r="H21" s="150">
        <f>(G21-G18)/G18</f>
        <v>0.32664084794129666</v>
      </c>
      <c r="I21" s="87">
        <f>I19-I20</f>
        <v>8.52000000000001</v>
      </c>
      <c r="J21" s="154">
        <f>(I21-I18)/I18</f>
        <v>-0.48674698795180643</v>
      </c>
      <c r="K21" s="87">
        <f>K19-K20</f>
        <v>59.85000000000001</v>
      </c>
      <c r="L21" s="150">
        <f>(K21-K18)/K18</f>
        <v>0.9870517928286853</v>
      </c>
      <c r="M21" s="87">
        <f>M19-M20</f>
        <v>103.02000000000001</v>
      </c>
      <c r="N21" s="150">
        <f>(M21-M18)/M18</f>
        <v>0.08202919861359102</v>
      </c>
      <c r="O21" s="140">
        <f>O19-O20</f>
        <v>-276.87</v>
      </c>
      <c r="P21" s="88">
        <f>(O21-O18)/-O18</f>
        <v>-0.33850616388687477</v>
      </c>
      <c r="Q21" s="140">
        <f>Q19-Q20</f>
        <v>-112</v>
      </c>
      <c r="R21" s="108">
        <f>(Q21-Q18)/-Q18</f>
        <v>-0.19543174298217547</v>
      </c>
    </row>
    <row r="22" spans="1:18" ht="18" hidden="1" thickBot="1" thickTop="1">
      <c r="A22" s="10">
        <v>2007</v>
      </c>
      <c r="B22" s="15" t="s">
        <v>7</v>
      </c>
      <c r="C22" s="78">
        <v>197.89</v>
      </c>
      <c r="D22" s="120">
        <v>0.18</v>
      </c>
      <c r="E22" s="85">
        <v>9.21</v>
      </c>
      <c r="F22" s="30">
        <v>0.08</v>
      </c>
      <c r="G22" s="94">
        <v>93.13</v>
      </c>
      <c r="H22" s="89">
        <v>0.15</v>
      </c>
      <c r="I22" s="99">
        <v>24.43</v>
      </c>
      <c r="J22" s="101">
        <v>0.48</v>
      </c>
      <c r="K22" s="98">
        <v>15.3</v>
      </c>
      <c r="L22" s="89">
        <v>-0.19</v>
      </c>
      <c r="M22" s="98">
        <v>14.85</v>
      </c>
      <c r="N22" s="89">
        <v>0.35</v>
      </c>
      <c r="O22" s="141"/>
      <c r="P22" s="89">
        <f>(O22-O19)/O19</f>
        <v>-1</v>
      </c>
      <c r="Q22" s="141">
        <v>10.93</v>
      </c>
      <c r="R22" s="110">
        <v>0.18</v>
      </c>
    </row>
    <row r="23" spans="1:18" ht="18" hidden="1" thickBot="1" thickTop="1">
      <c r="A23" s="10" t="s">
        <v>44</v>
      </c>
      <c r="B23" s="12" t="s">
        <v>6</v>
      </c>
      <c r="C23" s="79">
        <v>179.56</v>
      </c>
      <c r="D23" s="121">
        <v>0.24</v>
      </c>
      <c r="E23" s="86">
        <v>2.41</v>
      </c>
      <c r="F23" s="32">
        <v>0.17</v>
      </c>
      <c r="G23" s="93">
        <v>60.73</v>
      </c>
      <c r="H23" s="95">
        <v>0.16</v>
      </c>
      <c r="I23" s="136">
        <v>22.81</v>
      </c>
      <c r="J23" s="95">
        <v>0.7</v>
      </c>
      <c r="K23" s="137">
        <v>10.07</v>
      </c>
      <c r="L23" s="95">
        <v>0.1</v>
      </c>
      <c r="M23" s="137">
        <v>4.71</v>
      </c>
      <c r="N23" s="95">
        <v>0.11</v>
      </c>
      <c r="O23" s="139"/>
      <c r="P23" s="89">
        <f>(O23-O20)/O20</f>
        <v>-1</v>
      </c>
      <c r="Q23" s="139">
        <v>20</v>
      </c>
      <c r="R23" s="33">
        <v>0.19</v>
      </c>
    </row>
    <row r="24" spans="1:18" s="5" customFormat="1" ht="18" hidden="1" thickBot="1" thickTop="1">
      <c r="A24" s="13"/>
      <c r="B24" s="14" t="s">
        <v>8</v>
      </c>
      <c r="C24" s="80">
        <f>C22-C23</f>
        <v>18.329999999999984</v>
      </c>
      <c r="D24" s="123">
        <v>-0.19</v>
      </c>
      <c r="E24" s="87">
        <f>E22-E23</f>
        <v>6.800000000000001</v>
      </c>
      <c r="F24" s="91">
        <v>0.05</v>
      </c>
      <c r="G24" s="76">
        <f>G22-G23</f>
        <v>32.4</v>
      </c>
      <c r="H24" s="90">
        <v>0.14</v>
      </c>
      <c r="I24" s="87">
        <f>I22-I23</f>
        <v>1.620000000000001</v>
      </c>
      <c r="J24" s="88">
        <v>-0.29</v>
      </c>
      <c r="K24" s="87">
        <f>K22-K23</f>
        <v>5.23</v>
      </c>
      <c r="L24" s="88">
        <v>-0.46</v>
      </c>
      <c r="M24" s="87">
        <f>M22-M23</f>
        <v>10.14</v>
      </c>
      <c r="N24" s="90">
        <v>0.48</v>
      </c>
      <c r="O24" s="140">
        <f>O22-O23</f>
        <v>0</v>
      </c>
      <c r="P24" s="88">
        <f>(O24-O21)/-O21</f>
        <v>1</v>
      </c>
      <c r="Q24" s="140">
        <f>Q22-Q23</f>
        <v>-9.07</v>
      </c>
      <c r="R24" s="111">
        <v>-0.5</v>
      </c>
    </row>
    <row r="25" spans="1:18" ht="18" hidden="1" thickBot="1" thickTop="1">
      <c r="A25" s="10">
        <v>2007</v>
      </c>
      <c r="B25" s="15" t="s">
        <v>7</v>
      </c>
      <c r="C25" s="78">
        <v>346.89</v>
      </c>
      <c r="D25" s="120">
        <v>0.08</v>
      </c>
      <c r="E25" s="85">
        <v>16.18</v>
      </c>
      <c r="F25" s="30">
        <v>-0.02</v>
      </c>
      <c r="G25" s="94">
        <v>165.36</v>
      </c>
      <c r="H25" s="89">
        <v>0.06</v>
      </c>
      <c r="I25" s="99">
        <v>42.34</v>
      </c>
      <c r="J25" s="101">
        <v>0.34</v>
      </c>
      <c r="K25" s="98">
        <v>26.83</v>
      </c>
      <c r="L25" s="89">
        <v>-0.16</v>
      </c>
      <c r="M25" s="98">
        <v>25.5</v>
      </c>
      <c r="N25" s="89">
        <v>0.14</v>
      </c>
      <c r="O25" s="141"/>
      <c r="P25" s="89" t="e">
        <f>(O25-O22)/O22</f>
        <v>#DIV/0!</v>
      </c>
      <c r="Q25" s="141">
        <v>18.5</v>
      </c>
      <c r="R25" s="110">
        <v>0.1</v>
      </c>
    </row>
    <row r="26" spans="1:18" ht="18" hidden="1" thickBot="1" thickTop="1">
      <c r="A26" s="10" t="s">
        <v>45</v>
      </c>
      <c r="B26" s="12" t="s">
        <v>6</v>
      </c>
      <c r="C26" s="79">
        <v>306.29</v>
      </c>
      <c r="D26" s="121">
        <v>0.002</v>
      </c>
      <c r="E26" s="86">
        <v>4.16</v>
      </c>
      <c r="F26" s="32">
        <v>0.04</v>
      </c>
      <c r="G26" s="93">
        <v>105.39</v>
      </c>
      <c r="H26" s="95">
        <v>-0.06</v>
      </c>
      <c r="I26" s="136">
        <v>37.47</v>
      </c>
      <c r="J26" s="95">
        <v>0.34</v>
      </c>
      <c r="K26" s="137">
        <v>16.49</v>
      </c>
      <c r="L26" s="95">
        <v>-0.06</v>
      </c>
      <c r="M26" s="137">
        <v>8.16</v>
      </c>
      <c r="N26" s="95">
        <v>-0.09</v>
      </c>
      <c r="O26" s="139"/>
      <c r="P26" s="89" t="e">
        <f>(O26-O23)/O23</f>
        <v>#DIV/0!</v>
      </c>
      <c r="Q26" s="139">
        <v>35.77</v>
      </c>
      <c r="R26" s="33">
        <v>-0.07</v>
      </c>
    </row>
    <row r="27" spans="1:18" s="5" customFormat="1" ht="18" hidden="1" thickBot="1" thickTop="1">
      <c r="A27" s="13"/>
      <c r="B27" s="14" t="s">
        <v>8</v>
      </c>
      <c r="C27" s="80">
        <f>C25-C26</f>
        <v>40.599999999999966</v>
      </c>
      <c r="D27" s="122">
        <v>1.38</v>
      </c>
      <c r="E27" s="87">
        <f>E25-E26</f>
        <v>12.02</v>
      </c>
      <c r="F27" s="31">
        <v>-0.05</v>
      </c>
      <c r="G27" s="76">
        <f>G25-G26</f>
        <v>59.97000000000001</v>
      </c>
      <c r="H27" s="90">
        <v>0.3</v>
      </c>
      <c r="I27" s="87">
        <f>I25-I26</f>
        <v>4.8700000000000045</v>
      </c>
      <c r="J27" s="90">
        <v>0.4</v>
      </c>
      <c r="K27" s="87">
        <f>K25-K26</f>
        <v>10.34</v>
      </c>
      <c r="L27" s="88">
        <v>-0.27</v>
      </c>
      <c r="M27" s="87">
        <f>M25-M26</f>
        <v>17.34</v>
      </c>
      <c r="N27" s="90">
        <v>0.29</v>
      </c>
      <c r="O27" s="140">
        <f>O25-O26</f>
        <v>0</v>
      </c>
      <c r="P27" s="88" t="e">
        <f>(O27-O24)/-O24</f>
        <v>#DIV/0!</v>
      </c>
      <c r="Q27" s="140">
        <f>Q25-Q26</f>
        <v>-17.270000000000003</v>
      </c>
      <c r="R27" s="112">
        <v>0.78</v>
      </c>
    </row>
    <row r="28" spans="1:18" ht="18" hidden="1" thickBot="1" thickTop="1">
      <c r="A28" s="10">
        <v>2007</v>
      </c>
      <c r="B28" s="15" t="s">
        <v>7</v>
      </c>
      <c r="C28" s="78">
        <v>544.46</v>
      </c>
      <c r="D28" s="120">
        <v>0.09</v>
      </c>
      <c r="E28" s="85">
        <v>26.51</v>
      </c>
      <c r="F28" s="30">
        <v>-0.01</v>
      </c>
      <c r="G28" s="94">
        <v>263.24</v>
      </c>
      <c r="H28" s="89">
        <v>0.07</v>
      </c>
      <c r="I28" s="99">
        <v>66.01</v>
      </c>
      <c r="J28" s="101">
        <v>0.34</v>
      </c>
      <c r="K28" s="98">
        <v>40.47</v>
      </c>
      <c r="L28" s="89">
        <v>-0.17</v>
      </c>
      <c r="M28" s="98">
        <v>41.12</v>
      </c>
      <c r="N28" s="89">
        <v>0.15</v>
      </c>
      <c r="O28" s="141"/>
      <c r="P28" s="89" t="e">
        <f>(O28-O25)/O25</f>
        <v>#DIV/0!</v>
      </c>
      <c r="Q28" s="141">
        <v>30.05</v>
      </c>
      <c r="R28" s="110">
        <v>0.07</v>
      </c>
    </row>
    <row r="29" spans="1:18" ht="18" hidden="1" thickBot="1" thickTop="1">
      <c r="A29" s="10" t="s">
        <v>46</v>
      </c>
      <c r="B29" s="12" t="s">
        <v>6</v>
      </c>
      <c r="C29" s="79">
        <v>481.64</v>
      </c>
      <c r="D29" s="121">
        <v>0.03</v>
      </c>
      <c r="E29" s="86">
        <v>6.55</v>
      </c>
      <c r="F29" s="32">
        <v>0.02</v>
      </c>
      <c r="G29" s="93">
        <v>163.48</v>
      </c>
      <c r="H29" s="95">
        <v>-0.06</v>
      </c>
      <c r="I29" s="136">
        <v>62.18</v>
      </c>
      <c r="J29" s="95">
        <v>0.43</v>
      </c>
      <c r="K29" s="137">
        <v>27.19</v>
      </c>
      <c r="L29" s="95">
        <v>-0.08</v>
      </c>
      <c r="M29" s="137">
        <v>12.86</v>
      </c>
      <c r="N29" s="95">
        <v>-0.06</v>
      </c>
      <c r="O29" s="139"/>
      <c r="P29" s="89" t="e">
        <f>(O29-O26)/O26</f>
        <v>#DIV/0!</v>
      </c>
      <c r="Q29" s="139">
        <v>56.48</v>
      </c>
      <c r="R29" s="33">
        <v>-0.05</v>
      </c>
    </row>
    <row r="30" spans="1:18" s="5" customFormat="1" ht="18" hidden="1" thickBot="1" thickTop="1">
      <c r="A30" s="13"/>
      <c r="B30" s="14" t="s">
        <v>8</v>
      </c>
      <c r="C30" s="80">
        <f>C28-C29</f>
        <v>62.82000000000005</v>
      </c>
      <c r="D30" s="122">
        <v>0.82</v>
      </c>
      <c r="E30" s="87">
        <f>E28-E29</f>
        <v>19.96</v>
      </c>
      <c r="F30" s="31">
        <v>-0.01</v>
      </c>
      <c r="G30" s="76">
        <f>G28-G29</f>
        <v>99.76000000000002</v>
      </c>
      <c r="H30" s="90">
        <v>0.32</v>
      </c>
      <c r="I30" s="87">
        <f>I28-I29</f>
        <v>3.8300000000000054</v>
      </c>
      <c r="J30" s="88">
        <v>-0.37</v>
      </c>
      <c r="K30" s="87">
        <f>K28-K29</f>
        <v>13.279999999999998</v>
      </c>
      <c r="L30" s="88">
        <v>-0.27</v>
      </c>
      <c r="M30" s="87">
        <f>M28-M29</f>
        <v>28.259999999999998</v>
      </c>
      <c r="N30" s="90">
        <v>0.28</v>
      </c>
      <c r="O30" s="140">
        <f>O28-O29</f>
        <v>0</v>
      </c>
      <c r="P30" s="88" t="e">
        <f>(O30-O27)/-O27</f>
        <v>#DIV/0!</v>
      </c>
      <c r="Q30" s="140">
        <f>Q28-Q29</f>
        <v>-26.429999999999996</v>
      </c>
      <c r="R30" s="112">
        <v>0.57</v>
      </c>
    </row>
    <row r="31" spans="1:18" ht="18" hidden="1" thickBot="1" thickTop="1">
      <c r="A31" s="10">
        <v>2007</v>
      </c>
      <c r="B31" s="15" t="s">
        <v>7</v>
      </c>
      <c r="C31" s="78">
        <v>742.69</v>
      </c>
      <c r="D31" s="120">
        <v>0.08</v>
      </c>
      <c r="E31" s="85">
        <v>36.89</v>
      </c>
      <c r="F31" s="30">
        <v>-0.01</v>
      </c>
      <c r="G31" s="94">
        <v>358.5</v>
      </c>
      <c r="H31" s="89">
        <v>0.06</v>
      </c>
      <c r="I31" s="99">
        <v>89.72</v>
      </c>
      <c r="J31" s="101">
        <v>0.32</v>
      </c>
      <c r="K31" s="98">
        <v>55.43</v>
      </c>
      <c r="L31" s="89">
        <v>-0.15</v>
      </c>
      <c r="M31" s="98">
        <v>56.74</v>
      </c>
      <c r="N31" s="89">
        <v>0.15</v>
      </c>
      <c r="O31" s="141"/>
      <c r="P31" s="89" t="e">
        <f>(O31-O28)/O28</f>
        <v>#DIV/0!</v>
      </c>
      <c r="Q31" s="141">
        <v>41.37</v>
      </c>
      <c r="R31" s="110">
        <v>0.07</v>
      </c>
    </row>
    <row r="32" spans="1:18" ht="18" hidden="1" thickBot="1" thickTop="1">
      <c r="A32" s="10" t="s">
        <v>47</v>
      </c>
      <c r="B32" s="12" t="s">
        <v>6</v>
      </c>
      <c r="C32" s="79">
        <v>665.14</v>
      </c>
      <c r="D32" s="121">
        <v>0.05</v>
      </c>
      <c r="E32" s="86">
        <v>8.88</v>
      </c>
      <c r="F32" s="32">
        <v>0.003</v>
      </c>
      <c r="G32" s="93">
        <v>226.34</v>
      </c>
      <c r="H32" s="95">
        <v>-0.04</v>
      </c>
      <c r="I32" s="136">
        <v>85.45</v>
      </c>
      <c r="J32" s="95">
        <v>0.4</v>
      </c>
      <c r="K32" s="137">
        <v>37.56</v>
      </c>
      <c r="L32" s="95">
        <v>-0.07</v>
      </c>
      <c r="M32" s="137">
        <v>17.74</v>
      </c>
      <c r="N32" s="95">
        <v>-0.03</v>
      </c>
      <c r="O32" s="139"/>
      <c r="P32" s="89" t="e">
        <f>(O32-O29)/O29</f>
        <v>#DIV/0!</v>
      </c>
      <c r="Q32" s="139">
        <v>77.7</v>
      </c>
      <c r="R32" s="33">
        <v>-0.01</v>
      </c>
    </row>
    <row r="33" spans="1:18" s="5" customFormat="1" ht="18" hidden="1" thickBot="1" thickTop="1">
      <c r="A33" s="13"/>
      <c r="B33" s="14" t="s">
        <v>8</v>
      </c>
      <c r="C33" s="80">
        <f>C31-C32</f>
        <v>77.55000000000007</v>
      </c>
      <c r="D33" s="122">
        <v>0.33</v>
      </c>
      <c r="E33" s="87">
        <f>E31-E32</f>
        <v>28.009999999999998</v>
      </c>
      <c r="F33" s="31">
        <v>-0.02</v>
      </c>
      <c r="G33" s="76">
        <f>G31-G32</f>
        <v>132.16</v>
      </c>
      <c r="H33" s="90">
        <v>0.22</v>
      </c>
      <c r="I33" s="87">
        <f>I31-I32</f>
        <v>4.269999999999996</v>
      </c>
      <c r="J33" s="88">
        <v>-0.38</v>
      </c>
      <c r="K33" s="87">
        <f>K31-K32</f>
        <v>17.869999999999997</v>
      </c>
      <c r="L33" s="88">
        <v>-0.23</v>
      </c>
      <c r="M33" s="87">
        <f>M31-M32</f>
        <v>39</v>
      </c>
      <c r="N33" s="90">
        <v>0.25</v>
      </c>
      <c r="O33" s="140">
        <f>O31-O32</f>
        <v>0</v>
      </c>
      <c r="P33" s="88" t="e">
        <f>(O33-O30)/-O30</f>
        <v>#DIV/0!</v>
      </c>
      <c r="Q33" s="140">
        <f>Q31-Q32</f>
        <v>-36.330000000000005</v>
      </c>
      <c r="R33" s="112">
        <v>0.37</v>
      </c>
    </row>
    <row r="34" spans="1:18" ht="18" hidden="1" thickBot="1" thickTop="1">
      <c r="A34" s="10">
        <v>2007</v>
      </c>
      <c r="B34" s="15" t="s">
        <v>7</v>
      </c>
      <c r="C34" s="78">
        <v>938.5</v>
      </c>
      <c r="D34" s="120">
        <v>0.07</v>
      </c>
      <c r="E34" s="85">
        <v>47.7</v>
      </c>
      <c r="F34" s="30">
        <v>-0.02</v>
      </c>
      <c r="G34" s="94">
        <v>449.75</v>
      </c>
      <c r="H34" s="89">
        <v>0.04</v>
      </c>
      <c r="I34" s="99">
        <v>114.44</v>
      </c>
      <c r="J34" s="101">
        <v>0.29</v>
      </c>
      <c r="K34" s="98">
        <v>69.6</v>
      </c>
      <c r="L34" s="89">
        <v>-0.15</v>
      </c>
      <c r="M34" s="98">
        <v>73.43</v>
      </c>
      <c r="N34" s="89">
        <v>0.15</v>
      </c>
      <c r="O34" s="141"/>
      <c r="P34" s="89" t="e">
        <f>(O34-O31)/O31</f>
        <v>#DIV/0!</v>
      </c>
      <c r="Q34" s="141">
        <v>53.47</v>
      </c>
      <c r="R34" s="110">
        <v>0.07</v>
      </c>
    </row>
    <row r="35" spans="1:18" ht="18" hidden="1" thickBot="1" thickTop="1">
      <c r="A35" s="10" t="s">
        <v>48</v>
      </c>
      <c r="B35" s="12" t="s">
        <v>6</v>
      </c>
      <c r="C35" s="79">
        <v>847.21</v>
      </c>
      <c r="D35" s="121">
        <v>0.04</v>
      </c>
      <c r="E35" s="86">
        <v>11.02</v>
      </c>
      <c r="F35" s="32">
        <v>0</v>
      </c>
      <c r="G35" s="93">
        <v>286.02</v>
      </c>
      <c r="H35" s="95">
        <v>-0.05</v>
      </c>
      <c r="I35" s="136">
        <v>110.72</v>
      </c>
      <c r="J35" s="95">
        <v>0.35</v>
      </c>
      <c r="K35" s="137">
        <v>47.68</v>
      </c>
      <c r="L35" s="95">
        <v>-0.06</v>
      </c>
      <c r="M35" s="137">
        <v>22.81</v>
      </c>
      <c r="N35" s="95">
        <v>-0.01</v>
      </c>
      <c r="O35" s="139"/>
      <c r="P35" s="89" t="e">
        <f>(O35-O32)/O32</f>
        <v>#DIV/0!</v>
      </c>
      <c r="Q35" s="139">
        <v>98</v>
      </c>
      <c r="R35" s="33">
        <v>-0.01</v>
      </c>
    </row>
    <row r="36" spans="1:18" s="5" customFormat="1" ht="18" hidden="1" thickBot="1" thickTop="1">
      <c r="A36" s="13"/>
      <c r="B36" s="14" t="s">
        <v>8</v>
      </c>
      <c r="C36" s="80">
        <f>C34-C35</f>
        <v>91.28999999999996</v>
      </c>
      <c r="D36" s="122">
        <v>0.4</v>
      </c>
      <c r="E36" s="87">
        <f>E34-E35</f>
        <v>36.68000000000001</v>
      </c>
      <c r="F36" s="31">
        <v>-0.02</v>
      </c>
      <c r="G36" s="76">
        <f>G34-G35</f>
        <v>163.73000000000002</v>
      </c>
      <c r="H36" s="90">
        <v>0.2</v>
      </c>
      <c r="I36" s="87">
        <f>I34-I35</f>
        <v>3.719999999999999</v>
      </c>
      <c r="J36" s="88">
        <v>-0.42</v>
      </c>
      <c r="K36" s="87">
        <f>K34-K35</f>
        <v>21.919999999999995</v>
      </c>
      <c r="L36" s="88">
        <v>-0.24</v>
      </c>
      <c r="M36" s="87">
        <f>M34-M35</f>
        <v>50.620000000000005</v>
      </c>
      <c r="N36" s="90">
        <v>0.24</v>
      </c>
      <c r="O36" s="140">
        <f>O34-O35</f>
        <v>0</v>
      </c>
      <c r="P36" s="88" t="e">
        <f>(O36-O33)/-O33</f>
        <v>#DIV/0!</v>
      </c>
      <c r="Q36" s="140">
        <f>Q34-Q35</f>
        <v>-44.53</v>
      </c>
      <c r="R36" s="112">
        <v>0.34</v>
      </c>
    </row>
    <row r="37" spans="1:18" ht="18" hidden="1" thickBot="1" thickTop="1">
      <c r="A37" s="10">
        <v>2007</v>
      </c>
      <c r="B37" s="15" t="s">
        <v>7</v>
      </c>
      <c r="C37" s="78">
        <v>1139.34</v>
      </c>
      <c r="D37" s="120">
        <v>0.08</v>
      </c>
      <c r="E37" s="85">
        <v>57.79</v>
      </c>
      <c r="F37" s="30">
        <v>-0.02</v>
      </c>
      <c r="G37" s="94">
        <v>544.14</v>
      </c>
      <c r="H37" s="89">
        <v>0.05</v>
      </c>
      <c r="I37" s="99">
        <v>138.64</v>
      </c>
      <c r="J37" s="101">
        <v>0.29</v>
      </c>
      <c r="K37" s="98">
        <v>83.81</v>
      </c>
      <c r="L37" s="89">
        <v>-0.16</v>
      </c>
      <c r="M37" s="98">
        <v>89.31</v>
      </c>
      <c r="N37" s="89">
        <v>0.17</v>
      </c>
      <c r="O37" s="141"/>
      <c r="P37" s="89" t="e">
        <f>(O37-O34)/O34</f>
        <v>#DIV/0!</v>
      </c>
      <c r="Q37" s="141">
        <v>64.98</v>
      </c>
      <c r="R37" s="110">
        <v>0.06</v>
      </c>
    </row>
    <row r="38" spans="1:18" ht="18" hidden="1" thickBot="1" thickTop="1">
      <c r="A38" s="10" t="s">
        <v>49</v>
      </c>
      <c r="B38" s="12" t="s">
        <v>6</v>
      </c>
      <c r="C38" s="79">
        <v>1033.98</v>
      </c>
      <c r="D38" s="121">
        <v>0.05</v>
      </c>
      <c r="E38" s="86">
        <v>12.96</v>
      </c>
      <c r="F38" s="32">
        <v>-0.01</v>
      </c>
      <c r="G38" s="93">
        <v>345.21</v>
      </c>
      <c r="H38" s="95">
        <v>-0.05</v>
      </c>
      <c r="I38" s="136">
        <v>134.47</v>
      </c>
      <c r="J38" s="95">
        <v>0.32</v>
      </c>
      <c r="K38" s="137">
        <v>59.82</v>
      </c>
      <c r="L38" s="95">
        <v>-0.07</v>
      </c>
      <c r="M38" s="137">
        <v>27.6</v>
      </c>
      <c r="N38" s="95">
        <v>0</v>
      </c>
      <c r="O38" s="139"/>
      <c r="P38" s="89" t="e">
        <f>(O38-O35)/O35</f>
        <v>#DIV/0!</v>
      </c>
      <c r="Q38" s="139">
        <v>117.11</v>
      </c>
      <c r="R38" s="33">
        <v>0.004</v>
      </c>
    </row>
    <row r="39" spans="1:18" s="5" customFormat="1" ht="18" hidden="1" thickBot="1" thickTop="1">
      <c r="A39" s="41"/>
      <c r="B39" s="14" t="s">
        <v>8</v>
      </c>
      <c r="C39" s="80">
        <f>C37-C38</f>
        <v>105.3599999999999</v>
      </c>
      <c r="D39" s="122">
        <v>0.36</v>
      </c>
      <c r="E39" s="87">
        <f>E37-E38</f>
        <v>44.83</v>
      </c>
      <c r="F39" s="31">
        <v>-0.02</v>
      </c>
      <c r="G39" s="76">
        <f>G37-G38</f>
        <v>198.93</v>
      </c>
      <c r="H39" s="90">
        <v>0.21</v>
      </c>
      <c r="I39" s="87">
        <f>I37-I38</f>
        <v>4.1699999999999875</v>
      </c>
      <c r="J39" s="88">
        <v>-0.18</v>
      </c>
      <c r="K39" s="87">
        <f>K37-K38</f>
        <v>23.990000000000002</v>
      </c>
      <c r="L39" s="88">
        <v>-0.24</v>
      </c>
      <c r="M39" s="87">
        <f>M37-M38</f>
        <v>61.71</v>
      </c>
      <c r="N39" s="90">
        <v>0.26</v>
      </c>
      <c r="O39" s="140">
        <f>O37-O38</f>
        <v>0</v>
      </c>
      <c r="P39" s="88" t="e">
        <f>(O39-O36)/-O36</f>
        <v>#DIV/0!</v>
      </c>
      <c r="Q39" s="140">
        <f>Q37-Q38</f>
        <v>-52.129999999999995</v>
      </c>
      <c r="R39" s="112">
        <v>0.24</v>
      </c>
    </row>
    <row r="40" spans="1:18" ht="18" hidden="1" thickBot="1" thickTop="1">
      <c r="A40" s="10">
        <v>2007</v>
      </c>
      <c r="B40" s="15" t="s">
        <v>7</v>
      </c>
      <c r="C40" s="78">
        <v>1351.11</v>
      </c>
      <c r="D40" s="120">
        <v>0.08</v>
      </c>
      <c r="E40" s="85">
        <v>67.98</v>
      </c>
      <c r="F40" s="30">
        <v>-0.02</v>
      </c>
      <c r="G40" s="94">
        <v>647.49</v>
      </c>
      <c r="H40" s="89">
        <v>0.04</v>
      </c>
      <c r="I40" s="99">
        <v>162.45</v>
      </c>
      <c r="J40" s="101">
        <v>0.26</v>
      </c>
      <c r="K40" s="98">
        <v>100.83</v>
      </c>
      <c r="L40" s="89">
        <v>-0.14</v>
      </c>
      <c r="M40" s="98">
        <v>106</v>
      </c>
      <c r="N40" s="89">
        <v>0.17</v>
      </c>
      <c r="O40" s="141"/>
      <c r="P40" s="89" t="e">
        <f>(O40-O37)/O37</f>
        <v>#DIV/0!</v>
      </c>
      <c r="Q40" s="141">
        <v>76.99</v>
      </c>
      <c r="R40" s="110">
        <v>0.07</v>
      </c>
    </row>
    <row r="41" spans="1:18" ht="18" hidden="1" thickBot="1" thickTop="1">
      <c r="A41" s="10" t="s">
        <v>50</v>
      </c>
      <c r="B41" s="12" t="s">
        <v>6</v>
      </c>
      <c r="C41" s="79">
        <v>1240.83</v>
      </c>
      <c r="D41" s="121">
        <v>0.07</v>
      </c>
      <c r="E41" s="86">
        <v>15.22</v>
      </c>
      <c r="F41" s="32">
        <v>-0.01</v>
      </c>
      <c r="G41" s="93">
        <v>415.36</v>
      </c>
      <c r="H41" s="95">
        <v>-0.04</v>
      </c>
      <c r="I41" s="136">
        <v>159.76</v>
      </c>
      <c r="J41" s="95">
        <v>0.29</v>
      </c>
      <c r="K41" s="137">
        <v>73.8</v>
      </c>
      <c r="L41" s="95">
        <v>-0.07</v>
      </c>
      <c r="M41" s="137">
        <v>32.97</v>
      </c>
      <c r="N41" s="95">
        <v>0.02</v>
      </c>
      <c r="O41" s="139"/>
      <c r="P41" s="89" t="e">
        <f>(O41-O38)/O38</f>
        <v>#DIV/0!</v>
      </c>
      <c r="Q41" s="139">
        <v>139.17</v>
      </c>
      <c r="R41" s="33">
        <v>0.01</v>
      </c>
    </row>
    <row r="42" spans="1:18" s="5" customFormat="1" ht="18" hidden="1" thickBot="1" thickTop="1">
      <c r="A42" s="41"/>
      <c r="B42" s="14" t="s">
        <v>8</v>
      </c>
      <c r="C42" s="80">
        <f>C40-C41</f>
        <v>110.27999999999997</v>
      </c>
      <c r="D42" s="122">
        <v>0.15</v>
      </c>
      <c r="E42" s="87">
        <f>E40-E41</f>
        <v>52.760000000000005</v>
      </c>
      <c r="F42" s="31">
        <v>-0.02</v>
      </c>
      <c r="G42" s="76">
        <f>G40-G41</f>
        <v>232.13</v>
      </c>
      <c r="H42" s="90">
        <v>0.18</v>
      </c>
      <c r="I42" s="87">
        <f>I40-I41</f>
        <v>2.6899999999999977</v>
      </c>
      <c r="J42" s="88">
        <v>-0.39</v>
      </c>
      <c r="K42" s="87">
        <f>K40-K41</f>
        <v>27.03</v>
      </c>
      <c r="L42" s="88">
        <v>-0.2</v>
      </c>
      <c r="M42" s="87">
        <f>M40-M41</f>
        <v>73.03</v>
      </c>
      <c r="N42" s="90">
        <v>0.26</v>
      </c>
      <c r="O42" s="140">
        <f>O40-O41</f>
        <v>0</v>
      </c>
      <c r="P42" s="88" t="e">
        <f>(O42-O39)/-O39</f>
        <v>#DIV/0!</v>
      </c>
      <c r="Q42" s="140">
        <f>Q40-Q41</f>
        <v>-62.17999999999999</v>
      </c>
      <c r="R42" s="112">
        <v>0.22</v>
      </c>
    </row>
    <row r="43" spans="1:18" ht="18" hidden="1" thickBot="1" thickTop="1">
      <c r="A43" s="10">
        <v>2007</v>
      </c>
      <c r="B43" s="15" t="s">
        <v>7</v>
      </c>
      <c r="C43" s="78">
        <v>1564.33</v>
      </c>
      <c r="D43" s="120">
        <v>0.08</v>
      </c>
      <c r="E43" s="86">
        <v>77.16</v>
      </c>
      <c r="F43" s="92">
        <v>-0.02</v>
      </c>
      <c r="G43" s="94">
        <v>749.5</v>
      </c>
      <c r="H43" s="89">
        <v>0.05</v>
      </c>
      <c r="I43" s="99">
        <v>184.9</v>
      </c>
      <c r="J43" s="101">
        <v>0.23</v>
      </c>
      <c r="K43" s="98">
        <v>118.74</v>
      </c>
      <c r="L43" s="89">
        <v>-0.14</v>
      </c>
      <c r="M43" s="98">
        <v>122.33</v>
      </c>
      <c r="N43" s="89">
        <v>0.17</v>
      </c>
      <c r="O43" s="141">
        <v>84.15</v>
      </c>
      <c r="P43" s="89" t="e">
        <f>(O43-O40)/O40</f>
        <v>#DIV/0!</v>
      </c>
      <c r="Q43" s="141">
        <v>89.89</v>
      </c>
      <c r="R43" s="110">
        <v>0.07</v>
      </c>
    </row>
    <row r="44" spans="1:18" ht="18" hidden="1" thickBot="1" thickTop="1">
      <c r="A44" s="10" t="s">
        <v>51</v>
      </c>
      <c r="B44" s="12" t="s">
        <v>6</v>
      </c>
      <c r="C44" s="79">
        <v>1421.51</v>
      </c>
      <c r="D44" s="121">
        <v>0.06</v>
      </c>
      <c r="E44" s="86">
        <v>17.35</v>
      </c>
      <c r="F44" s="32">
        <v>-0.02</v>
      </c>
      <c r="G44" s="93">
        <v>478.3</v>
      </c>
      <c r="H44" s="95">
        <v>-0.04</v>
      </c>
      <c r="I44" s="136">
        <v>180.08</v>
      </c>
      <c r="J44" s="95">
        <v>0.25</v>
      </c>
      <c r="K44" s="137">
        <v>84.71</v>
      </c>
      <c r="L44" s="95">
        <v>-0.05</v>
      </c>
      <c r="M44" s="137">
        <v>37.92</v>
      </c>
      <c r="N44" s="95">
        <v>0.03</v>
      </c>
      <c r="O44" s="139">
        <v>282.26</v>
      </c>
      <c r="P44" s="89" t="e">
        <f>(O44-O41)/O41</f>
        <v>#DIV/0!</v>
      </c>
      <c r="Q44" s="139">
        <v>159.89</v>
      </c>
      <c r="R44" s="33">
        <v>0.01</v>
      </c>
    </row>
    <row r="45" spans="1:18" s="5" customFormat="1" ht="18" hidden="1" thickBot="1" thickTop="1">
      <c r="A45" s="42"/>
      <c r="B45" s="14" t="s">
        <v>8</v>
      </c>
      <c r="C45" s="80">
        <f>C43-C44</f>
        <v>142.81999999999994</v>
      </c>
      <c r="D45" s="122">
        <v>0.33</v>
      </c>
      <c r="E45" s="87">
        <f>E43-E44</f>
        <v>59.809999999999995</v>
      </c>
      <c r="F45" s="31">
        <v>-0.02</v>
      </c>
      <c r="G45" s="76">
        <f>G43-G44</f>
        <v>271.2</v>
      </c>
      <c r="H45" s="90">
        <v>0.18</v>
      </c>
      <c r="I45" s="87">
        <f>I43-I44</f>
        <v>4.819999999999993</v>
      </c>
      <c r="J45" s="88">
        <v>-0.17</v>
      </c>
      <c r="K45" s="87">
        <f>K43-K44</f>
        <v>34.03</v>
      </c>
      <c r="L45" s="88">
        <v>-0.23</v>
      </c>
      <c r="M45" s="87">
        <f>M43-M44</f>
        <v>84.41</v>
      </c>
      <c r="N45" s="90">
        <v>0.25</v>
      </c>
      <c r="O45" s="140">
        <f>O43-O44</f>
        <v>-198.10999999999999</v>
      </c>
      <c r="P45" s="88" t="e">
        <f>(O45-O42)/-O42</f>
        <v>#DIV/0!</v>
      </c>
      <c r="Q45" s="140">
        <f>Q43-Q44</f>
        <v>-69.99999999999999</v>
      </c>
      <c r="R45" s="112">
        <v>0.23</v>
      </c>
    </row>
    <row r="46" spans="1:18" ht="18" hidden="1" thickBot="1" thickTop="1">
      <c r="A46" s="10">
        <v>2007</v>
      </c>
      <c r="B46" s="15" t="s">
        <v>7</v>
      </c>
      <c r="C46" s="78">
        <v>1786.42</v>
      </c>
      <c r="D46" s="120">
        <v>0.08</v>
      </c>
      <c r="E46" s="86">
        <v>86.78</v>
      </c>
      <c r="F46" s="92">
        <v>-0.02</v>
      </c>
      <c r="G46" s="94">
        <v>857.69</v>
      </c>
      <c r="H46" s="89">
        <v>0.05</v>
      </c>
      <c r="I46" s="99">
        <v>207.49</v>
      </c>
      <c r="J46" s="101">
        <v>0.2</v>
      </c>
      <c r="K46" s="98">
        <v>138.89</v>
      </c>
      <c r="L46" s="89">
        <v>-0.12</v>
      </c>
      <c r="M46" s="98">
        <v>138.73</v>
      </c>
      <c r="N46" s="89">
        <v>0.18</v>
      </c>
      <c r="O46" s="141">
        <v>96.34</v>
      </c>
      <c r="P46" s="89">
        <f>(O46-O43)/O43</f>
        <v>0.14486036838978011</v>
      </c>
      <c r="Q46" s="141">
        <v>104.16</v>
      </c>
      <c r="R46" s="110">
        <v>0.07</v>
      </c>
    </row>
    <row r="47" spans="1:18" ht="18" hidden="1" thickBot="1" thickTop="1">
      <c r="A47" s="10" t="s">
        <v>52</v>
      </c>
      <c r="B47" s="12" t="s">
        <v>6</v>
      </c>
      <c r="C47" s="79">
        <v>1612.02</v>
      </c>
      <c r="D47" s="121">
        <v>0.07</v>
      </c>
      <c r="E47" s="86">
        <v>19.68</v>
      </c>
      <c r="F47" s="32">
        <v>-0.02</v>
      </c>
      <c r="G47" s="93">
        <v>539.57</v>
      </c>
      <c r="H47" s="95">
        <v>-0.02</v>
      </c>
      <c r="I47" s="136">
        <v>201.54</v>
      </c>
      <c r="J47" s="95">
        <v>0.21</v>
      </c>
      <c r="K47" s="137">
        <v>96.6</v>
      </c>
      <c r="L47" s="95">
        <v>-0.04</v>
      </c>
      <c r="M47" s="137">
        <v>43.11</v>
      </c>
      <c r="N47" s="95">
        <v>0.04</v>
      </c>
      <c r="O47" s="139">
        <v>324.48</v>
      </c>
      <c r="P47" s="89">
        <f>(O47-O44)/O44</f>
        <v>0.1495784028909517</v>
      </c>
      <c r="Q47" s="139">
        <v>181.84</v>
      </c>
      <c r="R47" s="33">
        <v>-0.01</v>
      </c>
    </row>
    <row r="48" spans="1:18" s="5" customFormat="1" ht="18" hidden="1" thickBot="1" thickTop="1">
      <c r="A48" s="42"/>
      <c r="B48" s="14" t="s">
        <v>8</v>
      </c>
      <c r="C48" s="80">
        <f>C46-C47</f>
        <v>174.4000000000001</v>
      </c>
      <c r="D48" s="122">
        <v>0.28</v>
      </c>
      <c r="E48" s="87">
        <f>E46-E47</f>
        <v>67.1</v>
      </c>
      <c r="F48" s="31">
        <v>-0.02</v>
      </c>
      <c r="G48" s="76">
        <f>G46-G47</f>
        <v>318.12</v>
      </c>
      <c r="H48" s="90">
        <v>0.15</v>
      </c>
      <c r="I48" s="87">
        <f>I46-I47</f>
        <v>5.950000000000017</v>
      </c>
      <c r="J48" s="88">
        <v>-0.12</v>
      </c>
      <c r="K48" s="87">
        <f>K46-K47</f>
        <v>42.28999999999999</v>
      </c>
      <c r="L48" s="88">
        <v>-0.2</v>
      </c>
      <c r="M48" s="87">
        <f>M46-M47</f>
        <v>95.61999999999999</v>
      </c>
      <c r="N48" s="90">
        <v>0.26</v>
      </c>
      <c r="O48" s="140">
        <f>O46-O47</f>
        <v>-228.14000000000001</v>
      </c>
      <c r="P48" s="88">
        <f>(O48-O45)/-O45</f>
        <v>-0.15158245419211566</v>
      </c>
      <c r="Q48" s="140">
        <f>Q46-Q47</f>
        <v>-77.68</v>
      </c>
      <c r="R48" s="112">
        <v>0.31</v>
      </c>
    </row>
    <row r="49" spans="1:18" ht="18" hidden="1" thickBot="1" thickTop="1">
      <c r="A49" s="10">
        <v>2007</v>
      </c>
      <c r="B49" s="15" t="s">
        <v>7</v>
      </c>
      <c r="C49" s="78">
        <v>2013.29</v>
      </c>
      <c r="D49" s="120">
        <v>0.09</v>
      </c>
      <c r="E49" s="86">
        <v>96.78</v>
      </c>
      <c r="F49" s="92">
        <v>-0.02</v>
      </c>
      <c r="G49" s="94">
        <v>967.94</v>
      </c>
      <c r="H49" s="89">
        <v>0.05</v>
      </c>
      <c r="I49" s="99">
        <v>231.07</v>
      </c>
      <c r="J49" s="101">
        <v>0.18</v>
      </c>
      <c r="K49" s="98">
        <v>158.63</v>
      </c>
      <c r="L49" s="89">
        <v>-0.09</v>
      </c>
      <c r="M49" s="98">
        <v>155.81</v>
      </c>
      <c r="N49" s="89">
        <v>0.19</v>
      </c>
      <c r="O49" s="141">
        <v>109.99</v>
      </c>
      <c r="P49" s="89">
        <f>(O49-O46)/O46</f>
        <v>0.14168569649159218</v>
      </c>
      <c r="Q49" s="141">
        <v>118.06</v>
      </c>
      <c r="R49" s="110">
        <v>0.07</v>
      </c>
    </row>
    <row r="50" spans="1:18" ht="18" hidden="1" thickBot="1" thickTop="1">
      <c r="A50" s="10" t="s">
        <v>53</v>
      </c>
      <c r="B50" s="12" t="s">
        <v>6</v>
      </c>
      <c r="C50" s="79">
        <v>1804.07</v>
      </c>
      <c r="D50" s="121">
        <v>0.07</v>
      </c>
      <c r="E50" s="86">
        <v>22.33</v>
      </c>
      <c r="F50" s="32">
        <v>-0.02</v>
      </c>
      <c r="G50" s="93">
        <v>600.78</v>
      </c>
      <c r="H50" s="95">
        <v>-0.02</v>
      </c>
      <c r="I50" s="136">
        <v>221.98</v>
      </c>
      <c r="J50" s="95">
        <v>0.18</v>
      </c>
      <c r="K50" s="137">
        <v>107.82</v>
      </c>
      <c r="L50" s="95">
        <v>-0.03</v>
      </c>
      <c r="M50" s="137">
        <v>48.46</v>
      </c>
      <c r="N50" s="95">
        <v>0.03</v>
      </c>
      <c r="O50" s="139">
        <v>369.22</v>
      </c>
      <c r="P50" s="89">
        <f>(O50-O47)/O47</f>
        <v>0.1378821499013807</v>
      </c>
      <c r="Q50" s="139">
        <v>203.94</v>
      </c>
      <c r="R50" s="33">
        <v>-0.01</v>
      </c>
    </row>
    <row r="51" spans="1:18" s="5" customFormat="1" ht="18" hidden="1" thickBot="1" thickTop="1">
      <c r="A51" s="42"/>
      <c r="B51" s="14" t="s">
        <v>8</v>
      </c>
      <c r="C51" s="80">
        <f>C49-C50</f>
        <v>209.22000000000003</v>
      </c>
      <c r="D51" s="122">
        <v>0.31</v>
      </c>
      <c r="E51" s="87">
        <f>E49-E50</f>
        <v>74.45</v>
      </c>
      <c r="F51" s="31">
        <v>-0.02</v>
      </c>
      <c r="G51" s="76">
        <f>G49-G50</f>
        <v>367.1600000000001</v>
      </c>
      <c r="H51" s="90">
        <v>0.15</v>
      </c>
      <c r="I51" s="87">
        <f>I49-I50</f>
        <v>9.090000000000003</v>
      </c>
      <c r="J51" s="90">
        <v>0.18</v>
      </c>
      <c r="K51" s="87">
        <f>K49-K50</f>
        <v>50.81</v>
      </c>
      <c r="L51" s="88">
        <v>-0.14</v>
      </c>
      <c r="M51" s="87">
        <f>M49-M50</f>
        <v>107.35</v>
      </c>
      <c r="N51" s="90">
        <v>0.28</v>
      </c>
      <c r="O51" s="140">
        <f>O49-O50</f>
        <v>-259.23</v>
      </c>
      <c r="P51" s="88">
        <f>(O51-O48)/-O48</f>
        <v>-0.13627597089506444</v>
      </c>
      <c r="Q51" s="140">
        <f>Q49-Q50</f>
        <v>-85.88</v>
      </c>
      <c r="R51" s="112">
        <v>0.35</v>
      </c>
    </row>
    <row r="52" spans="1:18" ht="18" hidden="1" thickBot="1" thickTop="1">
      <c r="A52" s="10">
        <v>2007</v>
      </c>
      <c r="B52" s="15" t="s">
        <v>7</v>
      </c>
      <c r="C52" s="78">
        <v>2232</v>
      </c>
      <c r="D52" s="120">
        <v>0.09</v>
      </c>
      <c r="E52" s="86">
        <v>106.28</v>
      </c>
      <c r="F52" s="92">
        <v>-0.02</v>
      </c>
      <c r="G52" s="94">
        <v>1073.4</v>
      </c>
      <c r="H52" s="89">
        <v>0.05</v>
      </c>
      <c r="I52" s="99">
        <v>252.46</v>
      </c>
      <c r="J52" s="101">
        <v>0.16</v>
      </c>
      <c r="K52" s="98">
        <v>178.3</v>
      </c>
      <c r="L52" s="89">
        <v>-0.06</v>
      </c>
      <c r="M52" s="98">
        <v>172.32</v>
      </c>
      <c r="N52" s="89">
        <v>0.19</v>
      </c>
      <c r="O52" s="141">
        <v>123.15</v>
      </c>
      <c r="P52" s="89">
        <f>(O52-O49)/O49</f>
        <v>0.11964724065824177</v>
      </c>
      <c r="Q52" s="141">
        <v>132.31</v>
      </c>
      <c r="R52" s="110">
        <v>0.08</v>
      </c>
    </row>
    <row r="53" spans="1:18" ht="18" hidden="1" thickBot="1" thickTop="1">
      <c r="A53" s="10" t="s">
        <v>54</v>
      </c>
      <c r="B53" s="12" t="s">
        <v>6</v>
      </c>
      <c r="C53" s="79">
        <v>1979.92</v>
      </c>
      <c r="D53" s="121">
        <v>0.07</v>
      </c>
      <c r="E53" s="86">
        <v>24.53</v>
      </c>
      <c r="F53" s="32">
        <v>-0.03</v>
      </c>
      <c r="G53" s="93">
        <v>659.97</v>
      </c>
      <c r="H53" s="95">
        <v>-0.02</v>
      </c>
      <c r="I53" s="136">
        <v>242.13</v>
      </c>
      <c r="J53" s="95">
        <v>0.15</v>
      </c>
      <c r="K53" s="137">
        <v>117.13</v>
      </c>
      <c r="L53" s="95">
        <v>-0.03</v>
      </c>
      <c r="M53" s="137">
        <v>53.64</v>
      </c>
      <c r="N53" s="95">
        <v>0.03</v>
      </c>
      <c r="O53" s="139">
        <v>406.31</v>
      </c>
      <c r="P53" s="89">
        <f>(O53-O50)/O50</f>
        <v>0.10045501327122033</v>
      </c>
      <c r="Q53" s="139">
        <v>224.78</v>
      </c>
      <c r="R53" s="33">
        <v>-0.03</v>
      </c>
    </row>
    <row r="54" spans="1:18" s="5" customFormat="1" ht="18" hidden="1" thickBot="1" thickTop="1">
      <c r="A54" s="42"/>
      <c r="B54" s="14" t="s">
        <v>8</v>
      </c>
      <c r="C54" s="80">
        <f>C52-C53</f>
        <v>252.07999999999993</v>
      </c>
      <c r="D54" s="122">
        <v>0.37</v>
      </c>
      <c r="E54" s="87">
        <f>E52-E53</f>
        <v>81.75</v>
      </c>
      <c r="F54" s="31">
        <v>-0.01</v>
      </c>
      <c r="G54" s="76">
        <f>G52-G53</f>
        <v>413.43000000000006</v>
      </c>
      <c r="H54" s="90">
        <v>0.15</v>
      </c>
      <c r="I54" s="87">
        <f>I52-I53</f>
        <v>10.330000000000013</v>
      </c>
      <c r="J54" s="90">
        <v>0.29</v>
      </c>
      <c r="K54" s="87">
        <f>K52-K53</f>
        <v>61.170000000000016</v>
      </c>
      <c r="L54" s="88">
        <v>-0.08</v>
      </c>
      <c r="M54" s="87">
        <f>M52-M53</f>
        <v>118.67999999999999</v>
      </c>
      <c r="N54" s="90">
        <v>0.28</v>
      </c>
      <c r="O54" s="140">
        <f>O52-O53</f>
        <v>-283.15999999999997</v>
      </c>
      <c r="P54" s="88">
        <f>(O54-O51)/-O51</f>
        <v>-0.09231184662269007</v>
      </c>
      <c r="Q54" s="140">
        <f>Q52-Q53</f>
        <v>-92.47</v>
      </c>
      <c r="R54" s="112">
        <v>0.43</v>
      </c>
    </row>
    <row r="55" spans="1:18" ht="17.25" thickTop="1">
      <c r="A55" s="10">
        <v>2007</v>
      </c>
      <c r="B55" s="127" t="s">
        <v>7</v>
      </c>
      <c r="C55" s="128">
        <v>2466.77</v>
      </c>
      <c r="D55" s="125">
        <f aca="true" t="shared" si="6" ref="D55:D62">(C55-C19)/C19</f>
        <v>0.1011481220259087</v>
      </c>
      <c r="E55" s="129">
        <v>116.23</v>
      </c>
      <c r="F55" s="125">
        <f aca="true" t="shared" si="7" ref="F55:F63">(E55-E19)/E19</f>
        <v>-0.0140809228942234</v>
      </c>
      <c r="G55" s="130">
        <v>1180.32</v>
      </c>
      <c r="H55" s="148">
        <f aca="true" t="shared" si="8" ref="H55:H63">(G55-G19)/G19</f>
        <v>0.0577102301240231</v>
      </c>
      <c r="I55" s="147">
        <v>277.52</v>
      </c>
      <c r="J55" s="148">
        <f aca="true" t="shared" si="9" ref="J55:J63">(I55-I19)/I19</f>
        <v>0.1558035900212401</v>
      </c>
      <c r="K55" s="155">
        <v>199.16</v>
      </c>
      <c r="L55" s="148">
        <f aca="true" t="shared" si="10" ref="L55:L63">(K55-K19)/K19</f>
        <v>0.08463130377954467</v>
      </c>
      <c r="M55" s="155">
        <v>189.25</v>
      </c>
      <c r="N55" s="148">
        <f aca="true" t="shared" si="11" ref="N55:N63">(M55-M19)/M19</f>
        <v>0.18957822616129233</v>
      </c>
      <c r="O55" s="156">
        <v>141.4</v>
      </c>
      <c r="P55" s="89">
        <f>(O55-O52)/O52</f>
        <v>0.14819326025172552</v>
      </c>
      <c r="Q55" s="156">
        <v>148.66</v>
      </c>
      <c r="R55" s="106">
        <f>(Q55-Q19)/Q19</f>
        <v>0.3191942497115982</v>
      </c>
    </row>
    <row r="56" spans="1:18" ht="16.5">
      <c r="A56" s="10"/>
      <c r="B56" s="131" t="s">
        <v>6</v>
      </c>
      <c r="C56" s="132">
        <v>2192.52</v>
      </c>
      <c r="D56" s="133">
        <f t="shared" si="6"/>
        <v>0.08166829470443712</v>
      </c>
      <c r="E56" s="134">
        <v>26.74</v>
      </c>
      <c r="F56" s="133">
        <f t="shared" si="7"/>
        <v>-0.020512820512820596</v>
      </c>
      <c r="G56" s="100">
        <v>725.28</v>
      </c>
      <c r="H56" s="152">
        <f t="shared" si="8"/>
        <v>-0.0001792089990488075</v>
      </c>
      <c r="I56" s="136">
        <v>266.23</v>
      </c>
      <c r="J56" s="153">
        <f t="shared" si="9"/>
        <v>0.1495746793903019</v>
      </c>
      <c r="K56" s="136">
        <v>130.08</v>
      </c>
      <c r="L56" s="153">
        <f t="shared" si="10"/>
        <v>0.0509816595297731</v>
      </c>
      <c r="M56" s="136">
        <v>59.14</v>
      </c>
      <c r="N56" s="153">
        <f t="shared" si="11"/>
        <v>0.054752987337257</v>
      </c>
      <c r="O56" s="157">
        <v>458.96</v>
      </c>
      <c r="P56" s="89">
        <f>(O56-O53)/O53</f>
        <v>0.12958086190347265</v>
      </c>
      <c r="Q56" s="157">
        <v>248.35</v>
      </c>
      <c r="R56" s="135">
        <f>(Q56-Q20)/Q20</f>
        <v>0.10530063643241798</v>
      </c>
    </row>
    <row r="57" spans="1:18" s="5" customFormat="1" ht="17.25" thickBot="1">
      <c r="A57" s="42"/>
      <c r="B57" s="14" t="s">
        <v>8</v>
      </c>
      <c r="C57" s="80">
        <f>C55-C56</f>
        <v>274.25</v>
      </c>
      <c r="D57" s="122">
        <f t="shared" si="6"/>
        <v>0.28635084427767465</v>
      </c>
      <c r="E57" s="87">
        <f>E55-E56</f>
        <v>89.49000000000001</v>
      </c>
      <c r="F57" s="123">
        <f t="shared" si="7"/>
        <v>-0.01214262059829997</v>
      </c>
      <c r="G57" s="76">
        <f>G55-G56</f>
        <v>455.03999999999996</v>
      </c>
      <c r="H57" s="150">
        <f t="shared" si="8"/>
        <v>0.16524544825996734</v>
      </c>
      <c r="I57" s="87">
        <f>I55-I56</f>
        <v>11.289999999999964</v>
      </c>
      <c r="J57" s="150">
        <f t="shared" si="9"/>
        <v>0.3251173708920129</v>
      </c>
      <c r="K57" s="87">
        <f>K55-K56</f>
        <v>69.07999999999998</v>
      </c>
      <c r="L57" s="150">
        <f t="shared" si="10"/>
        <v>0.1542188805346696</v>
      </c>
      <c r="M57" s="87">
        <f>M55-M56</f>
        <v>130.11</v>
      </c>
      <c r="N57" s="150">
        <f t="shared" si="11"/>
        <v>0.26295864880605707</v>
      </c>
      <c r="O57" s="140">
        <f>O55-O56</f>
        <v>-317.55999999999995</v>
      </c>
      <c r="P57" s="88">
        <f>(O57-O54)/-O54</f>
        <v>-0.12148608560531142</v>
      </c>
      <c r="Q57" s="140">
        <f>Q55-Q56</f>
        <v>-99.69</v>
      </c>
      <c r="R57" s="109">
        <f>(Q57-Q21)/-Q21</f>
        <v>0.1099107142857143</v>
      </c>
    </row>
    <row r="58" spans="1:18" ht="17.25" hidden="1" thickTop="1">
      <c r="A58" s="10">
        <v>2008</v>
      </c>
      <c r="B58" s="127" t="s">
        <v>7</v>
      </c>
      <c r="C58" s="128">
        <v>221.33</v>
      </c>
      <c r="D58" s="125">
        <f t="shared" si="6"/>
        <v>0.11844964374147268</v>
      </c>
      <c r="E58" s="129">
        <v>8.72</v>
      </c>
      <c r="F58" s="125">
        <f t="shared" si="7"/>
        <v>-0.05320304017372423</v>
      </c>
      <c r="G58" s="130">
        <v>98.75</v>
      </c>
      <c r="H58" s="148">
        <f t="shared" si="8"/>
        <v>0.0603457532481478</v>
      </c>
      <c r="I58" s="147">
        <v>24.29</v>
      </c>
      <c r="J58" s="148">
        <f t="shared" si="9"/>
        <v>-0.005730659025787989</v>
      </c>
      <c r="K58" s="155">
        <v>21.08</v>
      </c>
      <c r="L58" s="148">
        <f t="shared" si="10"/>
        <v>0.3777777777777776</v>
      </c>
      <c r="M58" s="155">
        <v>16.82</v>
      </c>
      <c r="N58" s="148">
        <f t="shared" si="11"/>
        <v>0.1326599326599327</v>
      </c>
      <c r="O58" s="156">
        <v>14.92</v>
      </c>
      <c r="P58" s="89">
        <f>(O58-O55)/O55</f>
        <v>-0.8944837340876944</v>
      </c>
      <c r="Q58" s="156">
        <v>14.54</v>
      </c>
      <c r="R58" s="106">
        <f>(Q58-Q22)/Q22</f>
        <v>0.33028362305580966</v>
      </c>
    </row>
    <row r="59" spans="1:18" ht="16.5" hidden="1">
      <c r="A59" s="10">
        <v>1</v>
      </c>
      <c r="B59" s="131" t="s">
        <v>6</v>
      </c>
      <c r="C59" s="132">
        <v>206.19</v>
      </c>
      <c r="D59" s="133">
        <f t="shared" si="6"/>
        <v>0.14830697259968809</v>
      </c>
      <c r="E59" s="134">
        <v>2.44</v>
      </c>
      <c r="F59" s="133">
        <f t="shared" si="7"/>
        <v>0.012448132780082905</v>
      </c>
      <c r="G59" s="100">
        <v>66.66</v>
      </c>
      <c r="H59" s="153">
        <f t="shared" si="8"/>
        <v>0.09764531533014985</v>
      </c>
      <c r="I59" s="136">
        <v>23.22</v>
      </c>
      <c r="J59" s="153">
        <f t="shared" si="9"/>
        <v>0.017974572555896545</v>
      </c>
      <c r="K59" s="136">
        <v>10.35</v>
      </c>
      <c r="L59" s="153">
        <f t="shared" si="10"/>
        <v>0.02780536246276061</v>
      </c>
      <c r="M59" s="136">
        <v>5.64</v>
      </c>
      <c r="N59" s="153">
        <f t="shared" si="11"/>
        <v>0.19745222929936299</v>
      </c>
      <c r="O59" s="157">
        <v>47.04</v>
      </c>
      <c r="P59" s="89">
        <f>(O59-O56)/O56</f>
        <v>-0.8975074080529893</v>
      </c>
      <c r="Q59" s="157">
        <v>22.92</v>
      </c>
      <c r="R59" s="135">
        <f>(Q59-Q23)/Q23</f>
        <v>0.14600000000000007</v>
      </c>
    </row>
    <row r="60" spans="1:18" s="5" customFormat="1" ht="17.25" hidden="1" thickBot="1">
      <c r="A60" s="42"/>
      <c r="B60" s="14" t="s">
        <v>8</v>
      </c>
      <c r="C60" s="80">
        <f>C58-C59</f>
        <v>15.140000000000015</v>
      </c>
      <c r="D60" s="123">
        <f t="shared" si="6"/>
        <v>-0.174031642116747</v>
      </c>
      <c r="E60" s="87">
        <f>E58-E59</f>
        <v>6.280000000000001</v>
      </c>
      <c r="F60" s="123">
        <f t="shared" si="7"/>
        <v>-0.07647058823529404</v>
      </c>
      <c r="G60" s="76">
        <f>G58-G59</f>
        <v>32.09</v>
      </c>
      <c r="H60" s="154">
        <f t="shared" si="8"/>
        <v>-0.009567901234567753</v>
      </c>
      <c r="I60" s="87">
        <f>I58-I59</f>
        <v>1.0700000000000003</v>
      </c>
      <c r="J60" s="154">
        <f t="shared" si="9"/>
        <v>-0.3395061728395064</v>
      </c>
      <c r="K60" s="87">
        <f>K58-K59</f>
        <v>10.729999999999999</v>
      </c>
      <c r="L60" s="150">
        <f t="shared" si="10"/>
        <v>1.0516252390057357</v>
      </c>
      <c r="M60" s="87">
        <f>M58-M59</f>
        <v>11.18</v>
      </c>
      <c r="N60" s="150">
        <f t="shared" si="11"/>
        <v>0.10256410256410248</v>
      </c>
      <c r="O60" s="140">
        <f>O58-O59</f>
        <v>-32.12</v>
      </c>
      <c r="P60" s="88">
        <f>(O60-O57)/-O57</f>
        <v>0.8988537599193853</v>
      </c>
      <c r="Q60" s="140">
        <f>Q58-Q59</f>
        <v>-8.380000000000003</v>
      </c>
      <c r="R60" s="109">
        <f>(Q60-Q24)/-Q24</f>
        <v>0.07607497243660394</v>
      </c>
    </row>
    <row r="61" spans="1:18" ht="17.25" hidden="1" thickTop="1">
      <c r="A61" s="10">
        <v>2008</v>
      </c>
      <c r="B61" s="127" t="s">
        <v>7</v>
      </c>
      <c r="C61" s="128">
        <v>397.58</v>
      </c>
      <c r="D61" s="125">
        <f t="shared" si="6"/>
        <v>0.14612701432730837</v>
      </c>
      <c r="E61" s="129">
        <v>15.7</v>
      </c>
      <c r="F61" s="125">
        <f t="shared" si="7"/>
        <v>-0.029666254635352312</v>
      </c>
      <c r="G61" s="130">
        <v>176.97</v>
      </c>
      <c r="H61" s="148">
        <f t="shared" si="8"/>
        <v>0.07021044992743096</v>
      </c>
      <c r="I61" s="147">
        <v>42.7</v>
      </c>
      <c r="J61" s="148">
        <f t="shared" si="9"/>
        <v>0.008502598016060448</v>
      </c>
      <c r="K61" s="155">
        <v>37.02</v>
      </c>
      <c r="L61" s="148">
        <f t="shared" si="10"/>
        <v>0.37979873276183396</v>
      </c>
      <c r="M61" s="155">
        <v>30.47</v>
      </c>
      <c r="N61" s="148">
        <f t="shared" si="11"/>
        <v>0.19490196078431368</v>
      </c>
      <c r="O61" s="156">
        <v>28.9</v>
      </c>
      <c r="P61" s="89">
        <f>(O61-O58)/O58</f>
        <v>0.9369973190348525</v>
      </c>
      <c r="Q61" s="156">
        <v>28.24</v>
      </c>
      <c r="R61" s="106">
        <f>(Q61-Q25)/Q25</f>
        <v>0.5264864864864864</v>
      </c>
    </row>
    <row r="62" spans="1:18" ht="16.5" hidden="1">
      <c r="A62" s="126" t="s">
        <v>45</v>
      </c>
      <c r="B62" s="131" t="s">
        <v>6</v>
      </c>
      <c r="C62" s="132">
        <v>365.64</v>
      </c>
      <c r="D62" s="133">
        <f t="shared" si="6"/>
        <v>0.19377060955303785</v>
      </c>
      <c r="E62" s="134">
        <v>4.13</v>
      </c>
      <c r="F62" s="133">
        <f t="shared" si="7"/>
        <v>-0.007211538461538521</v>
      </c>
      <c r="G62" s="100">
        <v>115.77</v>
      </c>
      <c r="H62" s="153">
        <f t="shared" si="8"/>
        <v>0.09849131796185592</v>
      </c>
      <c r="I62" s="136">
        <v>40.72</v>
      </c>
      <c r="J62" s="153">
        <f t="shared" si="9"/>
        <v>0.08673605551107554</v>
      </c>
      <c r="K62" s="136">
        <v>18.66</v>
      </c>
      <c r="L62" s="153">
        <f t="shared" si="10"/>
        <v>0.13159490600363868</v>
      </c>
      <c r="M62" s="136">
        <v>9.82</v>
      </c>
      <c r="N62" s="153">
        <f t="shared" si="11"/>
        <v>0.20343137254901963</v>
      </c>
      <c r="O62" s="157">
        <v>88.07</v>
      </c>
      <c r="P62" s="89">
        <f>(O62-O59)/O59</f>
        <v>0.872236394557823</v>
      </c>
      <c r="Q62" s="157">
        <v>42.11</v>
      </c>
      <c r="R62" s="135">
        <f>(Q62-Q26)/Q26</f>
        <v>0.17724350013978182</v>
      </c>
    </row>
    <row r="63" spans="1:18" s="5" customFormat="1" ht="17.25" hidden="1" thickBot="1">
      <c r="A63" s="42"/>
      <c r="B63" s="14" t="s">
        <v>8</v>
      </c>
      <c r="C63" s="80">
        <f>C61-C62</f>
        <v>31.939999999999998</v>
      </c>
      <c r="D63" s="123">
        <f aca="true" t="shared" si="12" ref="D63:D68">(C63-C27)/C27</f>
        <v>-0.21330049261083683</v>
      </c>
      <c r="E63" s="87">
        <f>E61-E62</f>
        <v>11.57</v>
      </c>
      <c r="F63" s="123">
        <f t="shared" si="7"/>
        <v>-0.037437603993344365</v>
      </c>
      <c r="G63" s="76">
        <f>G61-G62</f>
        <v>61.2</v>
      </c>
      <c r="H63" s="150">
        <f t="shared" si="8"/>
        <v>0.020510255127563607</v>
      </c>
      <c r="I63" s="87">
        <f>I61-I62</f>
        <v>1.980000000000004</v>
      </c>
      <c r="J63" s="154">
        <f t="shared" si="9"/>
        <v>-0.5934291581108825</v>
      </c>
      <c r="K63" s="87">
        <f>K61-K62</f>
        <v>18.360000000000003</v>
      </c>
      <c r="L63" s="150">
        <f t="shared" si="10"/>
        <v>0.7756286266924568</v>
      </c>
      <c r="M63" s="87">
        <f>M61-M62</f>
        <v>20.65</v>
      </c>
      <c r="N63" s="150">
        <f t="shared" si="11"/>
        <v>0.19088811995386382</v>
      </c>
      <c r="O63" s="140">
        <f>O61-O62</f>
        <v>-59.169999999999995</v>
      </c>
      <c r="P63" s="88">
        <f>(O63-O60)/-O60</f>
        <v>-0.8421544209215441</v>
      </c>
      <c r="Q63" s="140">
        <f>Q61-Q62</f>
        <v>-13.870000000000001</v>
      </c>
      <c r="R63" s="109">
        <f>(Q63-Q27)/-Q27</f>
        <v>0.19687319050376384</v>
      </c>
    </row>
    <row r="64" spans="1:18" ht="17.25" hidden="1" thickTop="1">
      <c r="A64" s="10">
        <v>2008</v>
      </c>
      <c r="B64" s="127" t="s">
        <v>7</v>
      </c>
      <c r="C64" s="128">
        <v>639.97</v>
      </c>
      <c r="D64" s="125">
        <f t="shared" si="12"/>
        <v>0.17542151856885718</v>
      </c>
      <c r="E64" s="129">
        <v>26.56</v>
      </c>
      <c r="F64" s="125">
        <f aca="true" t="shared" si="13" ref="F64:F69">(E64-E28)/E28</f>
        <v>0.0018860807242548907</v>
      </c>
      <c r="G64" s="130">
        <v>284.34</v>
      </c>
      <c r="H64" s="148">
        <f aca="true" t="shared" si="14" ref="H64:H69">(G64-G28)/G28</f>
        <v>0.08015499164260738</v>
      </c>
      <c r="I64" s="147">
        <v>69.12</v>
      </c>
      <c r="J64" s="148">
        <f aca="true" t="shared" si="15" ref="J64:J69">(I64-I28)/I28</f>
        <v>0.04711407362520829</v>
      </c>
      <c r="K64" s="155">
        <v>60.07</v>
      </c>
      <c r="L64" s="148">
        <f aca="true" t="shared" si="16" ref="L64:L69">(K64-K28)/K28</f>
        <v>0.4843093649617001</v>
      </c>
      <c r="M64" s="155">
        <v>49.73</v>
      </c>
      <c r="N64" s="148">
        <f aca="true" t="shared" si="17" ref="N64:N69">(M64-M28)/M28</f>
        <v>0.20938715953307394</v>
      </c>
      <c r="O64" s="156">
        <v>43.95</v>
      </c>
      <c r="P64" s="89">
        <f>(O64-O61)/O61</f>
        <v>0.5207612456747407</v>
      </c>
      <c r="Q64" s="156">
        <v>46.3</v>
      </c>
      <c r="R64" s="106">
        <f>(Q64-Q28)/Q28</f>
        <v>0.5407653910149749</v>
      </c>
    </row>
    <row r="65" spans="1:18" ht="16.5" hidden="1">
      <c r="A65" s="126" t="s">
        <v>56</v>
      </c>
      <c r="B65" s="131" t="s">
        <v>6</v>
      </c>
      <c r="C65" s="132">
        <v>606.73</v>
      </c>
      <c r="D65" s="133">
        <f t="shared" si="12"/>
        <v>0.25971680093015537</v>
      </c>
      <c r="E65" s="134">
        <v>6.8</v>
      </c>
      <c r="F65" s="133">
        <f t="shared" si="13"/>
        <v>0.03816793893129771</v>
      </c>
      <c r="G65" s="100">
        <v>188.01</v>
      </c>
      <c r="H65" s="153">
        <f t="shared" si="14"/>
        <v>0.15004893564962077</v>
      </c>
      <c r="I65" s="136">
        <v>69.94</v>
      </c>
      <c r="J65" s="153">
        <f t="shared" si="15"/>
        <v>0.12479897073013828</v>
      </c>
      <c r="K65" s="136">
        <v>31.38</v>
      </c>
      <c r="L65" s="153">
        <f t="shared" si="16"/>
        <v>0.15410077234277297</v>
      </c>
      <c r="M65" s="136">
        <v>15.93</v>
      </c>
      <c r="N65" s="153">
        <f t="shared" si="17"/>
        <v>0.2387247278382582</v>
      </c>
      <c r="O65" s="157">
        <v>152.31</v>
      </c>
      <c r="P65" s="89">
        <f>(O65-O62)/O62</f>
        <v>0.7294197797206768</v>
      </c>
      <c r="Q65" s="157">
        <v>67.3</v>
      </c>
      <c r="R65" s="135">
        <f>(Q65-Q29)/Q29</f>
        <v>0.19157223796033995</v>
      </c>
    </row>
    <row r="66" spans="1:18" s="5" customFormat="1" ht="17.25" hidden="1" thickBot="1">
      <c r="A66" s="42"/>
      <c r="B66" s="14" t="s">
        <v>8</v>
      </c>
      <c r="C66" s="80">
        <f>C64-C65</f>
        <v>33.24000000000001</v>
      </c>
      <c r="D66" s="123">
        <f t="shared" si="12"/>
        <v>-0.47086914995224477</v>
      </c>
      <c r="E66" s="87">
        <f>E64-E65</f>
        <v>19.759999999999998</v>
      </c>
      <c r="F66" s="123">
        <f t="shared" si="13"/>
        <v>-0.010020040080160462</v>
      </c>
      <c r="G66" s="76">
        <f>G64-G65</f>
        <v>96.32999999999998</v>
      </c>
      <c r="H66" s="154">
        <f t="shared" si="14"/>
        <v>-0.03438251804330428</v>
      </c>
      <c r="I66" s="87">
        <f>I64-I65</f>
        <v>-0.8199999999999932</v>
      </c>
      <c r="J66" s="154">
        <f t="shared" si="15"/>
        <v>-1.2140992167101807</v>
      </c>
      <c r="K66" s="87">
        <f>K64-K65</f>
        <v>28.69</v>
      </c>
      <c r="L66" s="150">
        <f t="shared" si="16"/>
        <v>1.1603915662650608</v>
      </c>
      <c r="M66" s="87">
        <f>M64-M65</f>
        <v>33.8</v>
      </c>
      <c r="N66" s="150">
        <f t="shared" si="17"/>
        <v>0.1960368011323425</v>
      </c>
      <c r="O66" s="140">
        <f>O64-O65</f>
        <v>-108.36</v>
      </c>
      <c r="P66" s="88">
        <f>(O66-O63)/-O63</f>
        <v>-0.8313334460030423</v>
      </c>
      <c r="Q66" s="140">
        <f>Q64-Q65</f>
        <v>-21</v>
      </c>
      <c r="R66" s="109">
        <f>(Q66-Q30)/-Q30</f>
        <v>0.20544835414301918</v>
      </c>
    </row>
    <row r="67" spans="1:18" ht="17.25" hidden="1" thickTop="1">
      <c r="A67" s="10">
        <v>2008</v>
      </c>
      <c r="B67" s="127" t="s">
        <v>7</v>
      </c>
      <c r="C67" s="128">
        <v>865.82</v>
      </c>
      <c r="D67" s="125">
        <f t="shared" si="12"/>
        <v>0.1657892256526949</v>
      </c>
      <c r="E67" s="129">
        <v>36.96</v>
      </c>
      <c r="F67" s="125">
        <f t="shared" si="13"/>
        <v>0.0018975332068311272</v>
      </c>
      <c r="G67" s="130">
        <v>383.86</v>
      </c>
      <c r="H67" s="148">
        <f t="shared" si="14"/>
        <v>0.07073919107391914</v>
      </c>
      <c r="I67" s="147">
        <v>94.25</v>
      </c>
      <c r="J67" s="148">
        <f t="shared" si="15"/>
        <v>0.05049041462327242</v>
      </c>
      <c r="K67" s="155">
        <v>81.12</v>
      </c>
      <c r="L67" s="148">
        <f t="shared" si="16"/>
        <v>0.4634674364062783</v>
      </c>
      <c r="M67" s="155">
        <v>67.89</v>
      </c>
      <c r="N67" s="148">
        <f t="shared" si="17"/>
        <v>0.19651039830807188</v>
      </c>
      <c r="O67" s="156">
        <v>57.7</v>
      </c>
      <c r="P67" s="89">
        <f>(O67-O64)/O64</f>
        <v>0.3128555176336746</v>
      </c>
      <c r="Q67" s="156">
        <v>62.83</v>
      </c>
      <c r="R67" s="106">
        <f>(Q67-Q31)/Q31</f>
        <v>0.5187333816775441</v>
      </c>
    </row>
    <row r="68" spans="1:18" ht="16.5" hidden="1">
      <c r="A68" s="126" t="s">
        <v>59</v>
      </c>
      <c r="B68" s="131" t="s">
        <v>6</v>
      </c>
      <c r="C68" s="132">
        <v>822.7</v>
      </c>
      <c r="D68" s="133">
        <f t="shared" si="12"/>
        <v>0.23688246083531295</v>
      </c>
      <c r="E68" s="134">
        <v>9.41</v>
      </c>
      <c r="F68" s="133">
        <f t="shared" si="13"/>
        <v>0.05968468468468461</v>
      </c>
      <c r="G68" s="100">
        <v>253.56</v>
      </c>
      <c r="H68" s="153">
        <f t="shared" si="14"/>
        <v>0.12026155341521604</v>
      </c>
      <c r="I68" s="136">
        <v>98.93</v>
      </c>
      <c r="J68" s="153">
        <f t="shared" si="15"/>
        <v>0.15775307197191343</v>
      </c>
      <c r="K68" s="136">
        <v>41.67</v>
      </c>
      <c r="L68" s="153">
        <f t="shared" si="16"/>
        <v>0.1094249201277955</v>
      </c>
      <c r="M68" s="136">
        <v>21.38</v>
      </c>
      <c r="N68" s="153">
        <f t="shared" si="17"/>
        <v>0.20518602029312294</v>
      </c>
      <c r="O68" s="157">
        <v>203.84</v>
      </c>
      <c r="P68" s="89">
        <f>(O68-O65)/O65</f>
        <v>0.3383231567198477</v>
      </c>
      <c r="Q68" s="157">
        <v>90.92</v>
      </c>
      <c r="R68" s="135">
        <f>(Q68-Q32)/Q32</f>
        <v>0.1701415701415701</v>
      </c>
    </row>
    <row r="69" spans="1:18" s="5" customFormat="1" ht="17.25" hidden="1" thickBot="1">
      <c r="A69" s="42"/>
      <c r="B69" s="14" t="s">
        <v>8</v>
      </c>
      <c r="C69" s="80">
        <f>C67-C68</f>
        <v>43.120000000000005</v>
      </c>
      <c r="D69" s="123">
        <f aca="true" t="shared" si="18" ref="D69:D78">(C69-C33)/C33</f>
        <v>-0.4439716312056742</v>
      </c>
      <c r="E69" s="87">
        <f>E67-E68</f>
        <v>27.55</v>
      </c>
      <c r="F69" s="123">
        <f t="shared" si="13"/>
        <v>-0.016422706176365487</v>
      </c>
      <c r="G69" s="76">
        <f>G67-G68</f>
        <v>130.3</v>
      </c>
      <c r="H69" s="154">
        <f t="shared" si="14"/>
        <v>-0.014073849878934513</v>
      </c>
      <c r="I69" s="87">
        <f>I67-I68</f>
        <v>-4.680000000000007</v>
      </c>
      <c r="J69" s="154">
        <f t="shared" si="15"/>
        <v>-2.096018735363</v>
      </c>
      <c r="K69" s="87">
        <f>K67-K68</f>
        <v>39.45</v>
      </c>
      <c r="L69" s="150">
        <f t="shared" si="16"/>
        <v>1.2076105204252943</v>
      </c>
      <c r="M69" s="87">
        <f>M67-M68</f>
        <v>46.510000000000005</v>
      </c>
      <c r="N69" s="150">
        <f t="shared" si="17"/>
        <v>0.1925641025641027</v>
      </c>
      <c r="O69" s="140">
        <f>O67-O68</f>
        <v>-146.14</v>
      </c>
      <c r="P69" s="88">
        <f>(O69-O66)/-O66</f>
        <v>-0.34865263935031365</v>
      </c>
      <c r="Q69" s="140">
        <f>Q67-Q68</f>
        <v>-28.090000000000003</v>
      </c>
      <c r="R69" s="109">
        <f>(Q69-Q33)/-Q33</f>
        <v>0.22680979906413434</v>
      </c>
    </row>
    <row r="70" spans="1:18" ht="17.25" hidden="1" thickTop="1">
      <c r="A70" s="10">
        <v>2008</v>
      </c>
      <c r="B70" s="127" t="s">
        <v>7</v>
      </c>
      <c r="C70" s="128">
        <v>1101.89</v>
      </c>
      <c r="D70" s="125">
        <f t="shared" si="18"/>
        <v>0.17409696323921162</v>
      </c>
      <c r="E70" s="129">
        <v>47.46</v>
      </c>
      <c r="F70" s="125">
        <f aca="true" t="shared" si="19" ref="F70:F78">(E70-E34)/E34</f>
        <v>-0.0050314465408805445</v>
      </c>
      <c r="G70" s="130">
        <v>484.08</v>
      </c>
      <c r="H70" s="148">
        <f aca="true" t="shared" si="20" ref="H70:H78">(G70-G34)/G34</f>
        <v>0.07633129516397995</v>
      </c>
      <c r="I70" s="147">
        <v>120.06</v>
      </c>
      <c r="J70" s="148">
        <f aca="true" t="shared" si="21" ref="J70:J78">(I70-I34)/I34</f>
        <v>0.049108703250611715</v>
      </c>
      <c r="K70" s="155">
        <v>102.14</v>
      </c>
      <c r="L70" s="148">
        <f aca="true" t="shared" si="22" ref="L70:L78">(K70-K34)/K34</f>
        <v>0.46752873563218406</v>
      </c>
      <c r="M70" s="155">
        <v>87.06</v>
      </c>
      <c r="N70" s="148">
        <f aca="true" t="shared" si="23" ref="N70:N78">(M70-M34)/M34</f>
        <v>0.18561895682963359</v>
      </c>
      <c r="O70" s="156">
        <v>78.81</v>
      </c>
      <c r="P70" s="89">
        <f>(O70-O67)/O67</f>
        <v>0.3658578856152513</v>
      </c>
      <c r="Q70" s="156">
        <v>80.1</v>
      </c>
      <c r="R70" s="106">
        <f>(Q70-Q34)/Q34</f>
        <v>0.49803628202730493</v>
      </c>
    </row>
    <row r="71" spans="1:18" ht="16.5" hidden="1">
      <c r="A71" s="126" t="s">
        <v>61</v>
      </c>
      <c r="B71" s="131" t="s">
        <v>6</v>
      </c>
      <c r="C71" s="132">
        <v>1036.74</v>
      </c>
      <c r="D71" s="133">
        <f t="shared" si="18"/>
        <v>0.22371076828649328</v>
      </c>
      <c r="E71" s="134">
        <v>11.63</v>
      </c>
      <c r="F71" s="133">
        <f t="shared" si="19"/>
        <v>0.055353901996370344</v>
      </c>
      <c r="G71" s="100">
        <v>310.03</v>
      </c>
      <c r="H71" s="153">
        <f t="shared" si="20"/>
        <v>0.08394517865883502</v>
      </c>
      <c r="I71" s="136">
        <v>130.59</v>
      </c>
      <c r="J71" s="153">
        <f t="shared" si="21"/>
        <v>0.1794617052023122</v>
      </c>
      <c r="K71" s="136">
        <v>50.63</v>
      </c>
      <c r="L71" s="153">
        <f t="shared" si="22"/>
        <v>0.06187080536912758</v>
      </c>
      <c r="M71" s="136">
        <v>26.59</v>
      </c>
      <c r="N71" s="153">
        <f t="shared" si="23"/>
        <v>0.1657167908811925</v>
      </c>
      <c r="O71" s="157">
        <v>263.58</v>
      </c>
      <c r="P71" s="89">
        <f>(O71-O68)/O68</f>
        <v>0.2930729984301412</v>
      </c>
      <c r="Q71" s="157">
        <v>113.93</v>
      </c>
      <c r="R71" s="135">
        <f>(Q71-Q35)/Q35</f>
        <v>0.16255102040816333</v>
      </c>
    </row>
    <row r="72" spans="1:18" s="5" customFormat="1" ht="17.25" hidden="1" thickBot="1">
      <c r="A72" s="42"/>
      <c r="B72" s="14" t="s">
        <v>8</v>
      </c>
      <c r="C72" s="80">
        <f>C70-C71</f>
        <v>65.15000000000009</v>
      </c>
      <c r="D72" s="123">
        <f t="shared" si="18"/>
        <v>-0.28634023441778816</v>
      </c>
      <c r="E72" s="87">
        <f>E70-E71</f>
        <v>35.83</v>
      </c>
      <c r="F72" s="123">
        <f t="shared" si="19"/>
        <v>-0.02317339149400241</v>
      </c>
      <c r="G72" s="76">
        <f>G70-G71</f>
        <v>174.05</v>
      </c>
      <c r="H72" s="150">
        <f t="shared" si="20"/>
        <v>0.06303059915714891</v>
      </c>
      <c r="I72" s="87">
        <f>I70-I71</f>
        <v>-10.530000000000001</v>
      </c>
      <c r="J72" s="154">
        <f t="shared" si="21"/>
        <v>-3.830645161290324</v>
      </c>
      <c r="K72" s="87">
        <f>K70-K71</f>
        <v>51.51</v>
      </c>
      <c r="L72" s="150">
        <f t="shared" si="22"/>
        <v>1.3499087591240881</v>
      </c>
      <c r="M72" s="87">
        <f>M70-M71</f>
        <v>60.47</v>
      </c>
      <c r="N72" s="150">
        <f t="shared" si="23"/>
        <v>0.19458711971552733</v>
      </c>
      <c r="O72" s="140">
        <f>O70-O71</f>
        <v>-184.76999999999998</v>
      </c>
      <c r="P72" s="88">
        <f>(O72-O69)/-O69</f>
        <v>-0.2643355686328178</v>
      </c>
      <c r="Q72" s="140">
        <f>Q70-Q71</f>
        <v>-33.83000000000001</v>
      </c>
      <c r="R72" s="109">
        <f>(Q72-Q36)/-Q36</f>
        <v>0.2402874466651693</v>
      </c>
    </row>
    <row r="73" spans="1:18" ht="17.25" hidden="1" thickTop="1">
      <c r="A73" s="10">
        <v>2008</v>
      </c>
      <c r="B73" s="127" t="s">
        <v>7</v>
      </c>
      <c r="C73" s="128">
        <v>1345.33</v>
      </c>
      <c r="D73" s="125">
        <f t="shared" si="18"/>
        <v>0.18079765478259346</v>
      </c>
      <c r="E73" s="129">
        <v>57.11</v>
      </c>
      <c r="F73" s="125">
        <f t="shared" si="19"/>
        <v>-0.011766741650804633</v>
      </c>
      <c r="G73" s="130">
        <v>585.64</v>
      </c>
      <c r="H73" s="148">
        <f t="shared" si="20"/>
        <v>0.07626713713382585</v>
      </c>
      <c r="I73" s="147">
        <v>146.36</v>
      </c>
      <c r="J73" s="148">
        <f t="shared" si="21"/>
        <v>0.05568378534333546</v>
      </c>
      <c r="K73" s="155">
        <v>125.11</v>
      </c>
      <c r="L73" s="148">
        <f t="shared" si="22"/>
        <v>0.4927812910153919</v>
      </c>
      <c r="M73" s="155">
        <v>106.55</v>
      </c>
      <c r="N73" s="148">
        <f t="shared" si="23"/>
        <v>0.19303549434553796</v>
      </c>
      <c r="O73" s="156">
        <v>102.01</v>
      </c>
      <c r="P73" s="89">
        <f>(O73-O70)/O70</f>
        <v>0.29437888592818173</v>
      </c>
      <c r="Q73" s="156">
        <v>98.17</v>
      </c>
      <c r="R73" s="106">
        <f>(Q73-Q37)/Q37</f>
        <v>0.5107725453985841</v>
      </c>
    </row>
    <row r="74" spans="1:18" ht="16.5" hidden="1">
      <c r="A74" s="126" t="s">
        <v>63</v>
      </c>
      <c r="B74" s="131" t="s">
        <v>6</v>
      </c>
      <c r="C74" s="132">
        <v>1265.44</v>
      </c>
      <c r="D74" s="133">
        <f t="shared" si="18"/>
        <v>0.2238534594479584</v>
      </c>
      <c r="E74" s="134">
        <v>13.84</v>
      </c>
      <c r="F74" s="133">
        <f t="shared" si="19"/>
        <v>0.06790123456790115</v>
      </c>
      <c r="G74" s="100">
        <v>375.13</v>
      </c>
      <c r="H74" s="153">
        <f t="shared" si="20"/>
        <v>0.08667188088409958</v>
      </c>
      <c r="I74" s="136">
        <v>160.16</v>
      </c>
      <c r="J74" s="153">
        <f t="shared" si="21"/>
        <v>0.19104633003643934</v>
      </c>
      <c r="K74" s="136">
        <v>60.94</v>
      </c>
      <c r="L74" s="153">
        <f t="shared" si="22"/>
        <v>0.018722835172183174</v>
      </c>
      <c r="M74" s="136">
        <v>32.39</v>
      </c>
      <c r="N74" s="153">
        <f t="shared" si="23"/>
        <v>0.17355072463768112</v>
      </c>
      <c r="O74" s="157">
        <v>324.59</v>
      </c>
      <c r="P74" s="89">
        <f>(O74-O71)/O71</f>
        <v>0.23146672736929963</v>
      </c>
      <c r="Q74" s="157">
        <v>139.98</v>
      </c>
      <c r="R74" s="135">
        <f>(Q74-Q38)/Q38</f>
        <v>0.19528648279395433</v>
      </c>
    </row>
    <row r="75" spans="1:18" s="5" customFormat="1" ht="17.25" hidden="1" thickBot="1">
      <c r="A75" s="42"/>
      <c r="B75" s="14" t="s">
        <v>8</v>
      </c>
      <c r="C75" s="80">
        <f>C73-C74</f>
        <v>79.88999999999987</v>
      </c>
      <c r="D75" s="123">
        <f t="shared" si="18"/>
        <v>-0.24174259681093443</v>
      </c>
      <c r="E75" s="87">
        <f>E73-E74</f>
        <v>43.269999999999996</v>
      </c>
      <c r="F75" s="123">
        <f t="shared" si="19"/>
        <v>-0.03479812625474018</v>
      </c>
      <c r="G75" s="76">
        <f>G73-G74</f>
        <v>210.51</v>
      </c>
      <c r="H75" s="150">
        <f t="shared" si="20"/>
        <v>0.0582114311566882</v>
      </c>
      <c r="I75" s="87">
        <f>I73-I74</f>
        <v>-13.799999999999983</v>
      </c>
      <c r="J75" s="154">
        <f t="shared" si="21"/>
        <v>-4.309352517985618</v>
      </c>
      <c r="K75" s="87">
        <f>K73-K74</f>
        <v>64.17</v>
      </c>
      <c r="L75" s="150">
        <f t="shared" si="22"/>
        <v>1.6748645268862024</v>
      </c>
      <c r="M75" s="87">
        <f>M73-M74</f>
        <v>74.16</v>
      </c>
      <c r="N75" s="150">
        <f t="shared" si="23"/>
        <v>0.2017501215362177</v>
      </c>
      <c r="O75" s="140">
        <f>O73-O74</f>
        <v>-222.57999999999998</v>
      </c>
      <c r="P75" s="88">
        <f>(O75-O72)/-O72</f>
        <v>-0.2046327867077989</v>
      </c>
      <c r="Q75" s="140">
        <f>Q73-Q74</f>
        <v>-41.80999999999999</v>
      </c>
      <c r="R75" s="109">
        <f>(Q75-Q39)/-Q39</f>
        <v>0.1979666219067717</v>
      </c>
    </row>
    <row r="76" spans="1:18" ht="17.25" hidden="1" thickTop="1">
      <c r="A76" s="10">
        <v>2008</v>
      </c>
      <c r="B76" s="127" t="s">
        <v>7</v>
      </c>
      <c r="C76" s="128">
        <v>1573.71</v>
      </c>
      <c r="D76" s="125">
        <f t="shared" si="18"/>
        <v>0.16475342496169829</v>
      </c>
      <c r="E76" s="129">
        <v>66.2</v>
      </c>
      <c r="F76" s="125">
        <f t="shared" si="19"/>
        <v>-0.02618417181523979</v>
      </c>
      <c r="G76" s="130">
        <v>688</v>
      </c>
      <c r="H76" s="148">
        <f t="shared" si="20"/>
        <v>0.06256467281347973</v>
      </c>
      <c r="I76" s="147">
        <v>171.77</v>
      </c>
      <c r="J76" s="148">
        <f t="shared" si="21"/>
        <v>0.057371498922745595</v>
      </c>
      <c r="K76" s="155">
        <v>145.39</v>
      </c>
      <c r="L76" s="148">
        <f t="shared" si="22"/>
        <v>0.4419319646930476</v>
      </c>
      <c r="M76" s="155">
        <v>124.84</v>
      </c>
      <c r="N76" s="148">
        <f t="shared" si="23"/>
        <v>0.1777358490566038</v>
      </c>
      <c r="O76" s="156">
        <v>119.14</v>
      </c>
      <c r="P76" s="89">
        <f>(O76-O73)/O73</f>
        <v>0.1679247132634055</v>
      </c>
      <c r="Q76" s="156">
        <v>113.37</v>
      </c>
      <c r="R76" s="106">
        <f>(Q76-Q40)/Q40</f>
        <v>0.4725288998571245</v>
      </c>
    </row>
    <row r="77" spans="1:18" ht="16.5" hidden="1">
      <c r="A77" s="126" t="s">
        <v>65</v>
      </c>
      <c r="B77" s="131" t="s">
        <v>6</v>
      </c>
      <c r="C77" s="132">
        <v>1496.13</v>
      </c>
      <c r="D77" s="133">
        <f t="shared" si="18"/>
        <v>0.20574937743284752</v>
      </c>
      <c r="E77" s="134">
        <v>16.04</v>
      </c>
      <c r="F77" s="133">
        <f t="shared" si="19"/>
        <v>0.053876478318002526</v>
      </c>
      <c r="G77" s="100">
        <v>438.06</v>
      </c>
      <c r="H77" s="153">
        <f t="shared" si="20"/>
        <v>0.054651386748844344</v>
      </c>
      <c r="I77" s="136">
        <v>190.62</v>
      </c>
      <c r="J77" s="153">
        <f t="shared" si="21"/>
        <v>0.19316474712068113</v>
      </c>
      <c r="K77" s="136">
        <v>70.85</v>
      </c>
      <c r="L77" s="153">
        <f t="shared" si="22"/>
        <v>-0.03997289972899733</v>
      </c>
      <c r="M77" s="136">
        <v>38.15</v>
      </c>
      <c r="N77" s="153">
        <f t="shared" si="23"/>
        <v>0.15711252653927812</v>
      </c>
      <c r="O77" s="157">
        <v>390.96</v>
      </c>
      <c r="P77" s="89">
        <f>(O77-O74)/O74</f>
        <v>0.20447333559259376</v>
      </c>
      <c r="Q77" s="157">
        <v>166.1</v>
      </c>
      <c r="R77" s="135">
        <f>(Q77-Q41)/Q41</f>
        <v>0.19350434720126472</v>
      </c>
    </row>
    <row r="78" spans="1:18" s="5" customFormat="1" ht="17.25" hidden="1" thickBot="1">
      <c r="A78" s="42"/>
      <c r="B78" s="14" t="s">
        <v>8</v>
      </c>
      <c r="C78" s="80">
        <f>C76-C77</f>
        <v>77.57999999999993</v>
      </c>
      <c r="D78" s="123">
        <f t="shared" si="18"/>
        <v>-0.29651795429815064</v>
      </c>
      <c r="E78" s="87">
        <f>E76-E77</f>
        <v>50.160000000000004</v>
      </c>
      <c r="F78" s="123">
        <f t="shared" si="19"/>
        <v>-0.04927975739196363</v>
      </c>
      <c r="G78" s="76">
        <f>G76-G77</f>
        <v>249.94</v>
      </c>
      <c r="H78" s="150">
        <f t="shared" si="20"/>
        <v>0.07672424934304055</v>
      </c>
      <c r="I78" s="87">
        <f>I76-I77</f>
        <v>-18.849999999999994</v>
      </c>
      <c r="J78" s="154">
        <f t="shared" si="21"/>
        <v>-8.007434944237922</v>
      </c>
      <c r="K78" s="87">
        <f>K76-K77</f>
        <v>74.53999999999999</v>
      </c>
      <c r="L78" s="150">
        <f t="shared" si="22"/>
        <v>1.757676655567887</v>
      </c>
      <c r="M78" s="87">
        <f>M76-M77</f>
        <v>86.69</v>
      </c>
      <c r="N78" s="150">
        <f t="shared" si="23"/>
        <v>0.187046419279748</v>
      </c>
      <c r="O78" s="140">
        <f>O76-O77</f>
        <v>-271.82</v>
      </c>
      <c r="P78" s="88">
        <f>(O78-O75)/-O75</f>
        <v>-0.22122382963428885</v>
      </c>
      <c r="Q78" s="140">
        <f>Q76-Q77</f>
        <v>-52.72999999999999</v>
      </c>
      <c r="R78" s="109">
        <f>(Q78-Q42)/-Q42</f>
        <v>0.1519781280154391</v>
      </c>
    </row>
    <row r="79" spans="1:18" ht="17.25" hidden="1" thickTop="1">
      <c r="A79" s="10">
        <v>2008</v>
      </c>
      <c r="B79" s="127" t="s">
        <v>7</v>
      </c>
      <c r="C79" s="128">
        <v>1825.8</v>
      </c>
      <c r="D79" s="125">
        <f aca="true" t="shared" si="24" ref="D79:D87">(C79-C43)/C43</f>
        <v>0.16714503972946887</v>
      </c>
      <c r="E79" s="129">
        <v>75.69</v>
      </c>
      <c r="F79" s="125">
        <f aca="true" t="shared" si="25" ref="F79:F87">(E79-E43)/E43</f>
        <v>-0.01905132192846033</v>
      </c>
      <c r="G79" s="130">
        <v>800.2</v>
      </c>
      <c r="H79" s="148">
        <f aca="true" t="shared" si="26" ref="H79:H87">(G79-G43)/G43</f>
        <v>0.06764509673115417</v>
      </c>
      <c r="I79" s="147">
        <v>198.96</v>
      </c>
      <c r="J79" s="148">
        <f aca="true" t="shared" si="27" ref="J79:J86">(I79-I43)/I43</f>
        <v>0.07604110329908059</v>
      </c>
      <c r="K79" s="155">
        <v>166.5</v>
      </c>
      <c r="L79" s="148">
        <f aca="true" t="shared" si="28" ref="L79:L87">(K79-K43)/K43</f>
        <v>0.4022233451238</v>
      </c>
      <c r="M79" s="155">
        <v>143.61</v>
      </c>
      <c r="N79" s="148">
        <f aca="true" t="shared" si="29" ref="N79:N87">(M79-M43)/M43</f>
        <v>0.17395569361562999</v>
      </c>
      <c r="O79" s="156">
        <v>142.87</v>
      </c>
      <c r="P79" s="148">
        <f>(O79-O43)/O43</f>
        <v>0.6978015448603684</v>
      </c>
      <c r="Q79" s="156">
        <v>130.28</v>
      </c>
      <c r="R79" s="106">
        <f>(Q79-Q43)/Q43</f>
        <v>0.4493269551674269</v>
      </c>
    </row>
    <row r="80" spans="1:18" ht="16.5" hidden="1">
      <c r="A80" s="126" t="s">
        <v>67</v>
      </c>
      <c r="B80" s="131" t="s">
        <v>6</v>
      </c>
      <c r="C80" s="132">
        <v>1747.86</v>
      </c>
      <c r="D80" s="133">
        <f t="shared" si="24"/>
        <v>0.2295798130157367</v>
      </c>
      <c r="E80" s="134">
        <v>18.33</v>
      </c>
      <c r="F80" s="133">
        <f t="shared" si="25"/>
        <v>0.0564841498559076</v>
      </c>
      <c r="G80" s="100">
        <v>500.92</v>
      </c>
      <c r="H80" s="153">
        <f t="shared" si="26"/>
        <v>0.04729249425047043</v>
      </c>
      <c r="I80" s="136">
        <v>220.01</v>
      </c>
      <c r="J80" s="153">
        <f t="shared" si="27"/>
        <v>0.2217347845402042</v>
      </c>
      <c r="K80" s="136">
        <v>79.72</v>
      </c>
      <c r="L80" s="153">
        <f t="shared" si="28"/>
        <v>-0.058906858694368965</v>
      </c>
      <c r="M80" s="136">
        <v>43.59</v>
      </c>
      <c r="N80" s="153">
        <f t="shared" si="29"/>
        <v>0.14952531645569625</v>
      </c>
      <c r="O80" s="157">
        <v>480.8</v>
      </c>
      <c r="P80" s="153">
        <f>(O80-O44)/O44</f>
        <v>0.7033940338694822</v>
      </c>
      <c r="Q80" s="157">
        <v>193.23</v>
      </c>
      <c r="R80" s="135">
        <f>(Q80-Q44)/Q44</f>
        <v>0.2085183563700044</v>
      </c>
    </row>
    <row r="81" spans="1:18" s="5" customFormat="1" ht="17.25" hidden="1" thickBot="1">
      <c r="A81" s="42"/>
      <c r="B81" s="14" t="s">
        <v>8</v>
      </c>
      <c r="C81" s="80">
        <f>C79-C80</f>
        <v>77.94000000000005</v>
      </c>
      <c r="D81" s="123">
        <f t="shared" si="24"/>
        <v>-0.4542781123091998</v>
      </c>
      <c r="E81" s="87">
        <f>E79-E80</f>
        <v>57.36</v>
      </c>
      <c r="F81" s="123">
        <f t="shared" si="25"/>
        <v>-0.04096304965724788</v>
      </c>
      <c r="G81" s="76">
        <f>G79-G80</f>
        <v>299.28000000000003</v>
      </c>
      <c r="H81" s="150">
        <f t="shared" si="26"/>
        <v>0.10353982300884972</v>
      </c>
      <c r="I81" s="87">
        <f>I79-I80</f>
        <v>-21.049999999999983</v>
      </c>
      <c r="J81" s="154">
        <f t="shared" si="27"/>
        <v>-5.36721991701245</v>
      </c>
      <c r="K81" s="87">
        <f>K79-K80</f>
        <v>86.78</v>
      </c>
      <c r="L81" s="150">
        <f t="shared" si="28"/>
        <v>1.5501028504260945</v>
      </c>
      <c r="M81" s="87">
        <f>M79-M80</f>
        <v>100.02000000000001</v>
      </c>
      <c r="N81" s="150">
        <f t="shared" si="29"/>
        <v>0.18493069541523532</v>
      </c>
      <c r="O81" s="140">
        <f>O79-O80</f>
        <v>-337.93</v>
      </c>
      <c r="P81" s="154">
        <f>(O81-O45)/-O45</f>
        <v>-0.705769521982737</v>
      </c>
      <c r="Q81" s="140">
        <f>Q79-Q80</f>
        <v>-62.94999999999999</v>
      </c>
      <c r="R81" s="109">
        <f>(Q81-Q45)/-Q45</f>
        <v>0.1007142857142857</v>
      </c>
    </row>
    <row r="82" spans="1:18" ht="17.25" hidden="1" thickTop="1">
      <c r="A82" s="10">
        <v>2008</v>
      </c>
      <c r="B82" s="127" t="s">
        <v>7</v>
      </c>
      <c r="C82" s="128">
        <v>2044.26</v>
      </c>
      <c r="D82" s="125">
        <f t="shared" si="24"/>
        <v>0.1443333594563428</v>
      </c>
      <c r="E82" s="129">
        <v>84.66</v>
      </c>
      <c r="F82" s="125">
        <f t="shared" si="25"/>
        <v>-0.024429592071906023</v>
      </c>
      <c r="G82" s="130">
        <v>902.66</v>
      </c>
      <c r="H82" s="148">
        <f t="shared" si="26"/>
        <v>0.052431531205913456</v>
      </c>
      <c r="I82" s="147">
        <v>223.74</v>
      </c>
      <c r="J82" s="148">
        <f t="shared" si="27"/>
        <v>0.07831702732661815</v>
      </c>
      <c r="K82" s="155">
        <v>185.24</v>
      </c>
      <c r="L82" s="148">
        <f t="shared" si="28"/>
        <v>0.3337173302613581</v>
      </c>
      <c r="M82" s="155">
        <v>158.72</v>
      </c>
      <c r="N82" s="148">
        <f t="shared" si="29"/>
        <v>0.14409284221149002</v>
      </c>
      <c r="O82" s="156">
        <v>157.38</v>
      </c>
      <c r="P82" s="148">
        <f>(O82-O46)/O46</f>
        <v>0.6335893709777869</v>
      </c>
      <c r="Q82" s="156">
        <v>143.89</v>
      </c>
      <c r="R82" s="106">
        <f>(Q82-Q46)/Q46</f>
        <v>0.38143241167434705</v>
      </c>
    </row>
    <row r="83" spans="1:18" ht="16.5" hidden="1">
      <c r="A83" s="126" t="s">
        <v>69</v>
      </c>
      <c r="B83" s="131" t="s">
        <v>70</v>
      </c>
      <c r="C83" s="132">
        <v>1957.23</v>
      </c>
      <c r="D83" s="133">
        <f t="shared" si="24"/>
        <v>0.21414746715301303</v>
      </c>
      <c r="E83" s="134">
        <v>20.75</v>
      </c>
      <c r="F83" s="133">
        <f t="shared" si="25"/>
        <v>0.05436991869918701</v>
      </c>
      <c r="G83" s="100">
        <v>560.94</v>
      </c>
      <c r="H83" s="153">
        <f t="shared" si="26"/>
        <v>0.03960561187612358</v>
      </c>
      <c r="I83" s="136">
        <v>245.22</v>
      </c>
      <c r="J83" s="153">
        <f t="shared" si="27"/>
        <v>0.2167311699910688</v>
      </c>
      <c r="K83" s="136">
        <v>89.22</v>
      </c>
      <c r="L83" s="153">
        <f t="shared" si="28"/>
        <v>-0.07639751552795027</v>
      </c>
      <c r="M83" s="136">
        <v>48.5</v>
      </c>
      <c r="N83" s="153">
        <f t="shared" si="29"/>
        <v>0.12502899559266992</v>
      </c>
      <c r="O83" s="157">
        <v>539.96</v>
      </c>
      <c r="P83" s="153">
        <f>(O83-O47)/O47</f>
        <v>0.6640779092702169</v>
      </c>
      <c r="Q83" s="157">
        <v>217.83</v>
      </c>
      <c r="R83" s="135">
        <f>(Q83-Q47)/Q47</f>
        <v>0.19792124945006603</v>
      </c>
    </row>
    <row r="84" spans="1:18" s="5" customFormat="1" ht="17.25" hidden="1" thickBot="1">
      <c r="A84" s="42"/>
      <c r="B84" s="14" t="s">
        <v>8</v>
      </c>
      <c r="C84" s="80">
        <f>C82-C83</f>
        <v>87.02999999999997</v>
      </c>
      <c r="D84" s="123">
        <f t="shared" si="24"/>
        <v>-0.5009747706422023</v>
      </c>
      <c r="E84" s="87">
        <f>E82-E83</f>
        <v>63.91</v>
      </c>
      <c r="F84" s="123">
        <f t="shared" si="25"/>
        <v>-0.04754098360655735</v>
      </c>
      <c r="G84" s="76">
        <f>G82-G83</f>
        <v>341.7199999999999</v>
      </c>
      <c r="H84" s="150">
        <f t="shared" si="26"/>
        <v>0.0741858418206963</v>
      </c>
      <c r="I84" s="87">
        <f>I82-I83</f>
        <v>-21.47999999999999</v>
      </c>
      <c r="J84" s="154">
        <f t="shared" si="27"/>
        <v>-4.610084033613433</v>
      </c>
      <c r="K84" s="87">
        <f>K82-K83</f>
        <v>96.02000000000001</v>
      </c>
      <c r="L84" s="150">
        <f t="shared" si="28"/>
        <v>1.270513123669899</v>
      </c>
      <c r="M84" s="87">
        <f>M82-M83</f>
        <v>110.22</v>
      </c>
      <c r="N84" s="150">
        <f t="shared" si="29"/>
        <v>0.1526877222338424</v>
      </c>
      <c r="O84" s="140">
        <f>O82-O83</f>
        <v>-382.58000000000004</v>
      </c>
      <c r="P84" s="154">
        <f>(O84-O48)/-O48</f>
        <v>-0.6769527483124398</v>
      </c>
      <c r="Q84" s="140">
        <f>Q82-Q83</f>
        <v>-73.94000000000003</v>
      </c>
      <c r="R84" s="109">
        <f>(Q84-Q48)/-Q48</f>
        <v>0.04814624098867122</v>
      </c>
    </row>
    <row r="85" spans="1:18" ht="17.25" hidden="1" thickTop="1">
      <c r="A85" s="10">
        <v>2008</v>
      </c>
      <c r="B85" s="127" t="s">
        <v>7</v>
      </c>
      <c r="C85" s="128">
        <v>2252.24</v>
      </c>
      <c r="D85" s="125">
        <f t="shared" si="24"/>
        <v>0.11868632934152547</v>
      </c>
      <c r="E85" s="129">
        <v>94.04</v>
      </c>
      <c r="F85" s="125">
        <f t="shared" si="25"/>
        <v>-0.028311634635255163</v>
      </c>
      <c r="G85" s="130">
        <v>999.5</v>
      </c>
      <c r="H85" s="148">
        <f t="shared" si="26"/>
        <v>0.03260532677645303</v>
      </c>
      <c r="I85" s="147">
        <v>247.29</v>
      </c>
      <c r="J85" s="148">
        <f t="shared" si="27"/>
        <v>0.0701951789501017</v>
      </c>
      <c r="K85" s="155">
        <v>200.21</v>
      </c>
      <c r="L85" s="148">
        <f t="shared" si="28"/>
        <v>0.26211939733972145</v>
      </c>
      <c r="M85" s="155">
        <v>173.9</v>
      </c>
      <c r="N85" s="148">
        <f t="shared" si="29"/>
        <v>0.11610294589564214</v>
      </c>
      <c r="O85" s="156">
        <v>173.36</v>
      </c>
      <c r="P85" s="148">
        <f>(O85-O49)/O49</f>
        <v>0.5761432857532505</v>
      </c>
      <c r="Q85" s="156">
        <v>155.65</v>
      </c>
      <c r="R85" s="106">
        <f>(Q85-Q49)/Q49</f>
        <v>0.31839742503811624</v>
      </c>
    </row>
    <row r="86" spans="1:18" ht="16.5" hidden="1">
      <c r="A86" s="126" t="s">
        <v>72</v>
      </c>
      <c r="B86" s="131" t="s">
        <v>70</v>
      </c>
      <c r="C86" s="132">
        <v>2134.98</v>
      </c>
      <c r="D86" s="133">
        <f t="shared" si="24"/>
        <v>0.18342414651316197</v>
      </c>
      <c r="E86" s="134">
        <v>23.16</v>
      </c>
      <c r="F86" s="133">
        <f t="shared" si="25"/>
        <v>0.03716972682489932</v>
      </c>
      <c r="G86" s="100">
        <v>616.16</v>
      </c>
      <c r="H86" s="153">
        <f t="shared" si="26"/>
        <v>0.02560005326409001</v>
      </c>
      <c r="I86" s="136">
        <v>263.73</v>
      </c>
      <c r="J86" s="153">
        <f t="shared" si="27"/>
        <v>0.1880800072078567</v>
      </c>
      <c r="K86" s="136">
        <v>96.22</v>
      </c>
      <c r="L86" s="153">
        <f t="shared" si="28"/>
        <v>-0.1075867186050825</v>
      </c>
      <c r="M86" s="136">
        <v>53.15</v>
      </c>
      <c r="N86" s="153">
        <f t="shared" si="29"/>
        <v>0.09678085018572014</v>
      </c>
      <c r="O86" s="157">
        <v>587.77</v>
      </c>
      <c r="P86" s="153">
        <f>(O86-O50)/O50</f>
        <v>0.5919235144358376</v>
      </c>
      <c r="Q86" s="157">
        <v>237.81</v>
      </c>
      <c r="R86" s="135">
        <f>(Q86-Q50)/Q50</f>
        <v>0.16607825831126805</v>
      </c>
    </row>
    <row r="87" spans="1:18" s="5" customFormat="1" ht="17.25" hidden="1" thickBot="1">
      <c r="A87" s="42"/>
      <c r="B87" s="14" t="s">
        <v>8</v>
      </c>
      <c r="C87" s="80">
        <f>C85-C86</f>
        <v>117.25999999999976</v>
      </c>
      <c r="D87" s="123">
        <f t="shared" si="24"/>
        <v>-0.4395373291272357</v>
      </c>
      <c r="E87" s="87">
        <f>E85-E86</f>
        <v>70.88000000000001</v>
      </c>
      <c r="F87" s="123">
        <f t="shared" si="25"/>
        <v>-0.047951645399596954</v>
      </c>
      <c r="G87" s="76">
        <f>G85-G86</f>
        <v>383.34000000000003</v>
      </c>
      <c r="H87" s="150">
        <f t="shared" si="26"/>
        <v>0.04406798126157519</v>
      </c>
      <c r="I87" s="87">
        <f>I85-I86</f>
        <v>-16.440000000000026</v>
      </c>
      <c r="J87" s="154">
        <f aca="true" t="shared" si="30" ref="J87:J96">(I87-I51)/I51</f>
        <v>-2.808580858085811</v>
      </c>
      <c r="K87" s="87">
        <f>K85-K86</f>
        <v>103.99000000000001</v>
      </c>
      <c r="L87" s="150">
        <f t="shared" si="28"/>
        <v>1.0466443613461918</v>
      </c>
      <c r="M87" s="87">
        <f>M85-M86</f>
        <v>120.75</v>
      </c>
      <c r="N87" s="150">
        <f t="shared" si="29"/>
        <v>0.12482533768048445</v>
      </c>
      <c r="O87" s="140">
        <f>O85-O86</f>
        <v>-414.40999999999997</v>
      </c>
      <c r="P87" s="154">
        <f>(O87-O51)/-O51</f>
        <v>-0.5986189869999612</v>
      </c>
      <c r="Q87" s="140">
        <f>Q85-Q86</f>
        <v>-82.16</v>
      </c>
      <c r="R87" s="109">
        <f>(Q87-Q51)/-Q51</f>
        <v>0.043316255239869574</v>
      </c>
    </row>
    <row r="88" spans="1:18" ht="17.25" hidden="1" thickTop="1">
      <c r="A88" s="10">
        <v>2008</v>
      </c>
      <c r="B88" s="127" t="s">
        <v>7</v>
      </c>
      <c r="C88" s="128">
        <v>2419.95</v>
      </c>
      <c r="D88" s="125">
        <f aca="true" t="shared" si="31" ref="D88:D96">(C88-C52)/C52</f>
        <v>0.08420698924731175</v>
      </c>
      <c r="E88" s="129">
        <v>101.94</v>
      </c>
      <c r="F88" s="125">
        <f aca="true" t="shared" si="32" ref="F88:F96">(E88-E52)/E52</f>
        <v>-0.040835528791870565</v>
      </c>
      <c r="G88" s="130">
        <v>1078.89</v>
      </c>
      <c r="H88" s="148">
        <f aca="true" t="shared" si="33" ref="H88:H96">(G88-G52)/G52</f>
        <v>0.005114589155953054</v>
      </c>
      <c r="I88" s="147">
        <v>265.35</v>
      </c>
      <c r="J88" s="148">
        <f t="shared" si="30"/>
        <v>0.05105759328210415</v>
      </c>
      <c r="K88" s="155">
        <v>210.9</v>
      </c>
      <c r="L88" s="148">
        <f aca="true" t="shared" si="34" ref="L88:L96">(K88-K52)/K52</f>
        <v>0.1828379136287156</v>
      </c>
      <c r="M88" s="155">
        <v>186.21</v>
      </c>
      <c r="N88" s="148">
        <f aca="true" t="shared" si="35" ref="N88:N96">(M88-M52)/M52</f>
        <v>0.08060584958217279</v>
      </c>
      <c r="O88" s="156">
        <v>185.08</v>
      </c>
      <c r="P88" s="148">
        <f>(O88-O52)/O52</f>
        <v>0.5028826634185952</v>
      </c>
      <c r="Q88" s="156">
        <v>164.63</v>
      </c>
      <c r="R88" s="106">
        <f>(Q88-Q52)/Q52</f>
        <v>0.24427480916030528</v>
      </c>
    </row>
    <row r="89" spans="1:18" ht="16.5" hidden="1">
      <c r="A89" s="126" t="s">
        <v>74</v>
      </c>
      <c r="B89" s="131" t="s">
        <v>70</v>
      </c>
      <c r="C89" s="132">
        <v>2286.78</v>
      </c>
      <c r="D89" s="133">
        <f t="shared" si="31"/>
        <v>0.15498606004283008</v>
      </c>
      <c r="E89" s="134">
        <v>25.2</v>
      </c>
      <c r="F89" s="133">
        <f t="shared" si="32"/>
        <v>0.02731349368120661</v>
      </c>
      <c r="G89" s="100">
        <v>665.5</v>
      </c>
      <c r="H89" s="153">
        <f t="shared" si="33"/>
        <v>0.00837916875009466</v>
      </c>
      <c r="I89" s="136">
        <v>279.07</v>
      </c>
      <c r="J89" s="153">
        <f t="shared" si="30"/>
        <v>0.15256267294428613</v>
      </c>
      <c r="K89" s="136">
        <v>102.62</v>
      </c>
      <c r="L89" s="153">
        <f t="shared" si="34"/>
        <v>-0.12387945018355666</v>
      </c>
      <c r="M89" s="136">
        <v>56.88</v>
      </c>
      <c r="N89" s="153">
        <f t="shared" si="35"/>
        <v>0.06040268456375843</v>
      </c>
      <c r="O89" s="157">
        <v>625.7</v>
      </c>
      <c r="P89" s="153">
        <f>(O89-O53)/O53</f>
        <v>0.5399571755556104</v>
      </c>
      <c r="Q89" s="157">
        <v>254.08</v>
      </c>
      <c r="R89" s="135">
        <f>(Q89-Q53)/Q53</f>
        <v>0.13034967523801055</v>
      </c>
    </row>
    <row r="90" spans="1:18" s="5" customFormat="1" ht="17.25" hidden="1" thickBot="1">
      <c r="A90" s="42"/>
      <c r="B90" s="14" t="s">
        <v>8</v>
      </c>
      <c r="C90" s="80">
        <f>C88-C89</f>
        <v>133.16999999999962</v>
      </c>
      <c r="D90" s="123">
        <f t="shared" si="31"/>
        <v>-0.47171532846715464</v>
      </c>
      <c r="E90" s="87">
        <f>E88-E89</f>
        <v>76.74</v>
      </c>
      <c r="F90" s="123">
        <f t="shared" si="32"/>
        <v>-0.06128440366972483</v>
      </c>
      <c r="G90" s="76">
        <f>G88-G89</f>
        <v>413.3900000000001</v>
      </c>
      <c r="H90" s="150">
        <f t="shared" si="33"/>
        <v>-9.67515661658893E-05</v>
      </c>
      <c r="I90" s="87">
        <f>I88-I89</f>
        <v>-13.71999999999997</v>
      </c>
      <c r="J90" s="154">
        <f t="shared" si="30"/>
        <v>-2.328170377541138</v>
      </c>
      <c r="K90" s="87">
        <f>K88-K89</f>
        <v>108.28</v>
      </c>
      <c r="L90" s="150">
        <f t="shared" si="34"/>
        <v>0.7701487657348369</v>
      </c>
      <c r="M90" s="87">
        <f>M88-M89</f>
        <v>129.33</v>
      </c>
      <c r="N90" s="150">
        <f t="shared" si="35"/>
        <v>0.08973710819009117</v>
      </c>
      <c r="O90" s="140">
        <f>O88-O89</f>
        <v>-440.62</v>
      </c>
      <c r="P90" s="154">
        <f>(O90-O54)/-O54</f>
        <v>-0.5560813674247777</v>
      </c>
      <c r="Q90" s="140">
        <f>Q88-Q89</f>
        <v>-89.45000000000002</v>
      </c>
      <c r="R90" s="109">
        <f>(Q90-Q54)/-Q54</f>
        <v>0.03265924083486516</v>
      </c>
    </row>
    <row r="91" spans="1:18" ht="17.25" thickTop="1">
      <c r="A91" s="10">
        <v>2008</v>
      </c>
      <c r="B91" s="127" t="s">
        <v>7</v>
      </c>
      <c r="C91" s="128">
        <v>2556.29</v>
      </c>
      <c r="D91" s="125">
        <f t="shared" si="31"/>
        <v>0.03629037161956728</v>
      </c>
      <c r="E91" s="129">
        <v>109</v>
      </c>
      <c r="F91" s="125">
        <f t="shared" si="32"/>
        <v>-0.06220425019358172</v>
      </c>
      <c r="G91" s="130">
        <v>1142.47</v>
      </c>
      <c r="H91" s="148">
        <f t="shared" si="33"/>
        <v>-0.03206757489494367</v>
      </c>
      <c r="I91" s="147">
        <v>282.21</v>
      </c>
      <c r="J91" s="148">
        <f t="shared" si="30"/>
        <v>0.016899682905736516</v>
      </c>
      <c r="K91" s="155">
        <v>218.09</v>
      </c>
      <c r="L91" s="148">
        <f t="shared" si="34"/>
        <v>0.09504920666800566</v>
      </c>
      <c r="M91" s="155">
        <v>196.74</v>
      </c>
      <c r="N91" s="148">
        <f t="shared" si="35"/>
        <v>0.039577278731836245</v>
      </c>
      <c r="O91" s="156">
        <v>192.08</v>
      </c>
      <c r="P91" s="148">
        <f>(O91-O55)/O55</f>
        <v>0.35841584158415846</v>
      </c>
      <c r="Q91" s="156">
        <v>172.41</v>
      </c>
      <c r="R91" s="106">
        <f>(Q91-Q55)/Q55</f>
        <v>0.15976052737790933</v>
      </c>
    </row>
    <row r="92" spans="1:18" ht="16.5">
      <c r="A92" s="126"/>
      <c r="B92" s="131" t="s">
        <v>70</v>
      </c>
      <c r="C92" s="132">
        <v>2404.48</v>
      </c>
      <c r="D92" s="133">
        <f t="shared" si="31"/>
        <v>0.09667414664404432</v>
      </c>
      <c r="E92" s="134">
        <v>27.02</v>
      </c>
      <c r="F92" s="133">
        <f t="shared" si="32"/>
        <v>0.010471204188481718</v>
      </c>
      <c r="G92" s="100">
        <v>705.75</v>
      </c>
      <c r="H92" s="153">
        <f t="shared" si="33"/>
        <v>-0.026927531436134973</v>
      </c>
      <c r="I92" s="136">
        <v>289.22</v>
      </c>
      <c r="J92" s="153">
        <f t="shared" si="30"/>
        <v>0.08635390451864931</v>
      </c>
      <c r="K92" s="136">
        <v>108.19</v>
      </c>
      <c r="L92" s="153">
        <f t="shared" si="34"/>
        <v>-0.1682810578105782</v>
      </c>
      <c r="M92" s="136">
        <v>59.62</v>
      </c>
      <c r="N92" s="153">
        <f t="shared" si="35"/>
        <v>0.00811633412242132</v>
      </c>
      <c r="O92" s="157">
        <v>652.45</v>
      </c>
      <c r="P92" s="153">
        <f>(O92-O56)/O56</f>
        <v>0.4215835802684331</v>
      </c>
      <c r="Q92" s="157">
        <v>265.92</v>
      </c>
      <c r="R92" s="135">
        <f>(Q92-Q56)/Q56</f>
        <v>0.0707469297362594</v>
      </c>
    </row>
    <row r="93" spans="1:18" s="5" customFormat="1" ht="17.25" thickBot="1">
      <c r="A93" s="42"/>
      <c r="B93" s="14" t="s">
        <v>8</v>
      </c>
      <c r="C93" s="80">
        <f>C91-C92</f>
        <v>151.80999999999995</v>
      </c>
      <c r="D93" s="123">
        <f t="shared" si="31"/>
        <v>-0.44645396536007315</v>
      </c>
      <c r="E93" s="87">
        <f>E91-E92</f>
        <v>81.98</v>
      </c>
      <c r="F93" s="123">
        <f t="shared" si="32"/>
        <v>-0.08391999106045372</v>
      </c>
      <c r="G93" s="76">
        <f>G91-G92</f>
        <v>436.72</v>
      </c>
      <c r="H93" s="154">
        <f t="shared" si="33"/>
        <v>-0.04026019690576639</v>
      </c>
      <c r="I93" s="87">
        <f>I91-I92</f>
        <v>-7.010000000000048</v>
      </c>
      <c r="J93" s="154">
        <f t="shared" si="30"/>
        <v>-1.6209034543844172</v>
      </c>
      <c r="K93" s="87">
        <f>K91-K92</f>
        <v>109.9</v>
      </c>
      <c r="L93" s="150">
        <f t="shared" si="34"/>
        <v>0.5909090909090914</v>
      </c>
      <c r="M93" s="87">
        <f>M91-M92</f>
        <v>137.12</v>
      </c>
      <c r="N93" s="150">
        <f t="shared" si="35"/>
        <v>0.05387748827914834</v>
      </c>
      <c r="O93" s="140">
        <f>O91-O92</f>
        <v>-460.37</v>
      </c>
      <c r="P93" s="154">
        <f>(O93-O57)/-O57</f>
        <v>-0.44971029096863613</v>
      </c>
      <c r="Q93" s="140">
        <f>Q91-Q92</f>
        <v>-93.51000000000002</v>
      </c>
      <c r="R93" s="109">
        <f>(Q93-Q57)/-Q57</f>
        <v>0.06199217574480869</v>
      </c>
    </row>
    <row r="94" spans="1:18" ht="17.25" hidden="1" thickTop="1">
      <c r="A94" s="10">
        <v>2009</v>
      </c>
      <c r="B94" s="127" t="s">
        <v>7</v>
      </c>
      <c r="C94" s="128">
        <v>123.699</v>
      </c>
      <c r="D94" s="125">
        <f t="shared" si="31"/>
        <v>-0.4411105588939593</v>
      </c>
      <c r="E94" s="129">
        <v>5.71</v>
      </c>
      <c r="F94" s="125">
        <f t="shared" si="32"/>
        <v>-0.3451834862385322</v>
      </c>
      <c r="G94" s="130">
        <v>56.019</v>
      </c>
      <c r="H94" s="148">
        <f t="shared" si="33"/>
        <v>-0.43271898734177217</v>
      </c>
      <c r="I94" s="147">
        <v>13.702</v>
      </c>
      <c r="J94" s="148">
        <f t="shared" si="30"/>
        <v>-0.4358995471387402</v>
      </c>
      <c r="K94" s="155">
        <v>6.23</v>
      </c>
      <c r="L94" s="148">
        <f t="shared" si="34"/>
        <v>-0.7044592030360531</v>
      </c>
      <c r="M94" s="155">
        <v>9.285</v>
      </c>
      <c r="N94" s="148">
        <f t="shared" si="35"/>
        <v>-0.44797859690844233</v>
      </c>
      <c r="O94" s="156">
        <v>8.585</v>
      </c>
      <c r="P94" s="148">
        <f>(O94-O58)/O58</f>
        <v>-0.42459785522788196</v>
      </c>
      <c r="Q94" s="156">
        <v>6.822</v>
      </c>
      <c r="R94" s="106">
        <f>(Q94-Q58)/Q58</f>
        <v>-0.5308115543328747</v>
      </c>
    </row>
    <row r="95" spans="1:18" ht="16.5" hidden="1">
      <c r="A95" s="10">
        <v>1</v>
      </c>
      <c r="B95" s="131" t="s">
        <v>6</v>
      </c>
      <c r="C95" s="132">
        <v>89.663</v>
      </c>
      <c r="D95" s="133">
        <f t="shared" si="31"/>
        <v>-0.5651437994083127</v>
      </c>
      <c r="E95" s="134">
        <v>1.543</v>
      </c>
      <c r="F95" s="133">
        <f t="shared" si="32"/>
        <v>-0.36762295081967217</v>
      </c>
      <c r="G95" s="100">
        <v>29.7</v>
      </c>
      <c r="H95" s="153">
        <f t="shared" si="33"/>
        <v>-0.5544554455445544</v>
      </c>
      <c r="I95" s="136">
        <v>6.552</v>
      </c>
      <c r="J95" s="153">
        <f t="shared" si="30"/>
        <v>-0.7178294573643411</v>
      </c>
      <c r="K95" s="136">
        <v>4.275</v>
      </c>
      <c r="L95" s="153">
        <f t="shared" si="34"/>
        <v>-0.5869565217391304</v>
      </c>
      <c r="M95" s="136">
        <v>1.818</v>
      </c>
      <c r="N95" s="153">
        <f t="shared" si="35"/>
        <v>-0.6776595744680851</v>
      </c>
      <c r="O95" s="157">
        <v>21.141</v>
      </c>
      <c r="P95" s="153">
        <f>(O95-O59)/O59</f>
        <v>-0.5505739795918367</v>
      </c>
      <c r="Q95" s="157">
        <v>8.96</v>
      </c>
      <c r="R95" s="135">
        <f>(Q95-Q59)/Q59</f>
        <v>-0.6090750436300174</v>
      </c>
    </row>
    <row r="96" spans="1:18" s="5" customFormat="1" ht="17.25" hidden="1" thickBot="1">
      <c r="A96" s="42"/>
      <c r="B96" s="14" t="s">
        <v>8</v>
      </c>
      <c r="C96" s="80">
        <f>C94-C95</f>
        <v>34.036</v>
      </c>
      <c r="D96" s="123">
        <f t="shared" si="31"/>
        <v>1.2480845442536306</v>
      </c>
      <c r="E96" s="87">
        <f>E94-E95</f>
        <v>4.167</v>
      </c>
      <c r="F96" s="123">
        <f t="shared" si="32"/>
        <v>-0.3364649681528664</v>
      </c>
      <c r="G96" s="76">
        <f>G94-G95</f>
        <v>26.319</v>
      </c>
      <c r="H96" s="154">
        <f t="shared" si="33"/>
        <v>-0.17983795574945477</v>
      </c>
      <c r="I96" s="87">
        <f>I94-I95</f>
        <v>7.15</v>
      </c>
      <c r="J96" s="154">
        <f t="shared" si="30"/>
        <v>5.6822429906542045</v>
      </c>
      <c r="K96" s="87">
        <f>K94-K95</f>
        <v>1.955</v>
      </c>
      <c r="L96" s="154">
        <f t="shared" si="34"/>
        <v>-0.8178005591798695</v>
      </c>
      <c r="M96" s="87">
        <f>M94-M95</f>
        <v>7.4670000000000005</v>
      </c>
      <c r="N96" s="154">
        <f t="shared" si="35"/>
        <v>-0.3321109123434704</v>
      </c>
      <c r="O96" s="140">
        <f>O94-O95</f>
        <v>-12.555999999999997</v>
      </c>
      <c r="P96" s="150">
        <f>(O96-O60)/-O60</f>
        <v>0.6090909090909091</v>
      </c>
      <c r="Q96" s="140">
        <f>Q94-Q95</f>
        <v>-2.138000000000001</v>
      </c>
      <c r="R96" s="109">
        <f>(Q96-Q60)/-Q60</f>
        <v>0.7448687350835322</v>
      </c>
    </row>
    <row r="97" spans="1:18" ht="17.25" hidden="1" thickTop="1">
      <c r="A97" s="10">
        <v>2009</v>
      </c>
      <c r="B97" s="127" t="s">
        <v>7</v>
      </c>
      <c r="C97" s="128">
        <v>249.549</v>
      </c>
      <c r="D97" s="125">
        <f aca="true" t="shared" si="36" ref="D97:D102">(C97-C61)/C61</f>
        <v>-0.3723300970873786</v>
      </c>
      <c r="E97" s="129">
        <v>11.439</v>
      </c>
      <c r="F97" s="125">
        <f aca="true" t="shared" si="37" ref="F97:F102">(E97-E61)/E61</f>
        <v>-0.2714012738853503</v>
      </c>
      <c r="G97" s="130">
        <v>109.853</v>
      </c>
      <c r="H97" s="148">
        <f aca="true" t="shared" si="38" ref="H97:H102">(G97-G61)/G61</f>
        <v>-0.3792563711363508</v>
      </c>
      <c r="I97" s="147">
        <v>26.868</v>
      </c>
      <c r="J97" s="148">
        <f>(I97-I61)/I61</f>
        <v>-0.3707728337236535</v>
      </c>
      <c r="K97" s="155">
        <v>13.44</v>
      </c>
      <c r="L97" s="148">
        <f aca="true" t="shared" si="39" ref="L97:L102">(K97-K61)/K61</f>
        <v>-0.6369529983792546</v>
      </c>
      <c r="M97" s="155">
        <v>20.099</v>
      </c>
      <c r="N97" s="148">
        <f aca="true" t="shared" si="40" ref="N97:N102">(M97-M61)/M61</f>
        <v>-0.3403675746636035</v>
      </c>
      <c r="O97" s="156">
        <v>18.138</v>
      </c>
      <c r="P97" s="148">
        <f>(O97-O61)/O61</f>
        <v>-0.37238754325259504</v>
      </c>
      <c r="Q97" s="156">
        <v>16.382</v>
      </c>
      <c r="R97" s="106">
        <f>(Q97-Q61)/Q61</f>
        <v>-0.41990084985835685</v>
      </c>
    </row>
    <row r="98" spans="1:18" ht="16.5" hidden="1">
      <c r="A98" s="126" t="s">
        <v>45</v>
      </c>
      <c r="B98" s="131" t="s">
        <v>6</v>
      </c>
      <c r="C98" s="132">
        <v>197.729</v>
      </c>
      <c r="D98" s="133">
        <f t="shared" si="36"/>
        <v>-0.4592249206870145</v>
      </c>
      <c r="E98" s="134">
        <v>3.088</v>
      </c>
      <c r="F98" s="133">
        <f t="shared" si="37"/>
        <v>-0.2523002421307506</v>
      </c>
      <c r="G98" s="100">
        <v>67.533</v>
      </c>
      <c r="H98" s="153">
        <f t="shared" si="38"/>
        <v>-0.41666234775848665</v>
      </c>
      <c r="I98" s="136">
        <v>14.676</v>
      </c>
      <c r="J98" s="153">
        <f>(I98-I62)/I62</f>
        <v>-0.6395874263261296</v>
      </c>
      <c r="K98" s="136">
        <v>8.374</v>
      </c>
      <c r="L98" s="153">
        <f t="shared" si="39"/>
        <v>-0.5512325830653805</v>
      </c>
      <c r="M98" s="136">
        <v>4.745</v>
      </c>
      <c r="N98" s="153">
        <f t="shared" si="40"/>
        <v>-0.5168024439918534</v>
      </c>
      <c r="O98" s="157">
        <v>44.931</v>
      </c>
      <c r="P98" s="153">
        <f>(O98-O62)/O62</f>
        <v>-0.48982627455433175</v>
      </c>
      <c r="Q98" s="157">
        <v>20.99</v>
      </c>
      <c r="R98" s="135">
        <f>(Q98-Q62)/Q62</f>
        <v>-0.5015435763476609</v>
      </c>
    </row>
    <row r="99" spans="1:18" s="5" customFormat="1" ht="17.25" hidden="1" thickBot="1">
      <c r="A99" s="42"/>
      <c r="B99" s="14" t="s">
        <v>8</v>
      </c>
      <c r="C99" s="80">
        <f>C97-C98</f>
        <v>51.81999999999999</v>
      </c>
      <c r="D99" s="123">
        <f t="shared" si="36"/>
        <v>0.6224170319348779</v>
      </c>
      <c r="E99" s="87">
        <f>E97-E98</f>
        <v>8.350999999999999</v>
      </c>
      <c r="F99" s="123">
        <f t="shared" si="37"/>
        <v>-0.27821953327571314</v>
      </c>
      <c r="G99" s="76">
        <f>G97-G98</f>
        <v>42.31999999999999</v>
      </c>
      <c r="H99" s="154">
        <f t="shared" si="38"/>
        <v>-0.3084967320261439</v>
      </c>
      <c r="I99" s="87">
        <f>I97-I98</f>
        <v>12.191999999999998</v>
      </c>
      <c r="J99" s="154">
        <f>(I99-I63)/I63</f>
        <v>5.157575757575745</v>
      </c>
      <c r="K99" s="87">
        <f>K97-K98</f>
        <v>5.065999999999999</v>
      </c>
      <c r="L99" s="154">
        <f t="shared" si="39"/>
        <v>-0.7240740740740742</v>
      </c>
      <c r="M99" s="87">
        <f>M97-M98</f>
        <v>15.354</v>
      </c>
      <c r="N99" s="154">
        <f t="shared" si="40"/>
        <v>-0.2564648910411622</v>
      </c>
      <c r="O99" s="140">
        <f>O97-O98</f>
        <v>-26.792999999999996</v>
      </c>
      <c r="P99" s="150">
        <f>(O99-O63)/-O63</f>
        <v>0.5471860740239987</v>
      </c>
      <c r="Q99" s="140">
        <f>Q97-Q98</f>
        <v>-4.607999999999997</v>
      </c>
      <c r="R99" s="109">
        <f>(Q99-Q63)/-Q63</f>
        <v>0.6677721701514061</v>
      </c>
    </row>
    <row r="100" spans="1:18" ht="17.25" hidden="1" thickTop="1">
      <c r="A100" s="10">
        <v>2009</v>
      </c>
      <c r="B100" s="127" t="s">
        <v>7</v>
      </c>
      <c r="C100" s="128">
        <v>405.179</v>
      </c>
      <c r="D100" s="125">
        <f t="shared" si="36"/>
        <v>-0.3668781349125741</v>
      </c>
      <c r="E100" s="129">
        <v>19.816</v>
      </c>
      <c r="F100" s="125">
        <f t="shared" si="37"/>
        <v>-0.2539156626506024</v>
      </c>
      <c r="G100" s="130">
        <v>178.234</v>
      </c>
      <c r="H100" s="148">
        <f t="shared" si="38"/>
        <v>-0.3731659281142294</v>
      </c>
      <c r="I100" s="147">
        <v>42.827</v>
      </c>
      <c r="J100" s="148">
        <f>(I100-I64)/I64</f>
        <v>-0.3803964120370371</v>
      </c>
      <c r="K100" s="155">
        <v>23.577</v>
      </c>
      <c r="L100" s="148">
        <f t="shared" si="39"/>
        <v>-0.6075079074413183</v>
      </c>
      <c r="M100" s="155">
        <v>33.407</v>
      </c>
      <c r="N100" s="148">
        <f t="shared" si="40"/>
        <v>-0.32823245525839534</v>
      </c>
      <c r="O100" s="156">
        <v>25.089</v>
      </c>
      <c r="P100" s="148">
        <f>(O100-O64)/O64</f>
        <v>-0.429146757679181</v>
      </c>
      <c r="Q100" s="156">
        <v>26.066</v>
      </c>
      <c r="R100" s="106">
        <f>(Q100-Q64)/Q64</f>
        <v>-0.4370194384449244</v>
      </c>
    </row>
    <row r="101" spans="1:18" ht="16.5" hidden="1">
      <c r="A101" s="126" t="s">
        <v>81</v>
      </c>
      <c r="B101" s="131" t="s">
        <v>6</v>
      </c>
      <c r="C101" s="132">
        <v>318.979</v>
      </c>
      <c r="D101" s="133">
        <f t="shared" si="36"/>
        <v>-0.4742653239496976</v>
      </c>
      <c r="E101" s="134">
        <v>4.993</v>
      </c>
      <c r="F101" s="133">
        <f t="shared" si="37"/>
        <v>-0.265735294117647</v>
      </c>
      <c r="G101" s="100">
        <v>110.205</v>
      </c>
      <c r="H101" s="153">
        <f t="shared" si="38"/>
        <v>-0.4138343705122068</v>
      </c>
      <c r="I101" s="136">
        <v>24.161</v>
      </c>
      <c r="J101" s="153">
        <f>(I101-I65)/I65</f>
        <v>-0.6545467543608807</v>
      </c>
      <c r="K101" s="136">
        <v>13.369</v>
      </c>
      <c r="L101" s="153">
        <f t="shared" si="39"/>
        <v>-0.5739643084767367</v>
      </c>
      <c r="M101" s="136">
        <v>8.261</v>
      </c>
      <c r="N101" s="153">
        <f t="shared" si="40"/>
        <v>-0.4814187068424357</v>
      </c>
      <c r="O101" s="157">
        <v>69.676</v>
      </c>
      <c r="P101" s="153">
        <f>(O101-O65)/O65</f>
        <v>-0.5425382443700348</v>
      </c>
      <c r="Q101" s="157">
        <v>35.697</v>
      </c>
      <c r="R101" s="135">
        <f>(Q101-Q65)/Q65</f>
        <v>-0.4695839524517087</v>
      </c>
    </row>
    <row r="102" spans="1:18" s="5" customFormat="1" ht="17.25" hidden="1" thickBot="1">
      <c r="A102" s="42"/>
      <c r="B102" s="14" t="s">
        <v>8</v>
      </c>
      <c r="C102" s="80">
        <f>C100-C101</f>
        <v>86.19999999999999</v>
      </c>
      <c r="D102" s="122">
        <f t="shared" si="36"/>
        <v>1.5932611311672673</v>
      </c>
      <c r="E102" s="87">
        <f>E100-E101</f>
        <v>14.822999999999999</v>
      </c>
      <c r="F102" s="123">
        <f t="shared" si="37"/>
        <v>-0.2498481781376518</v>
      </c>
      <c r="G102" s="76">
        <f>G100-G101</f>
        <v>68.02900000000001</v>
      </c>
      <c r="H102" s="154">
        <f t="shared" si="38"/>
        <v>-0.29379217273954095</v>
      </c>
      <c r="I102" s="87">
        <f>I100-I101</f>
        <v>18.665999999999997</v>
      </c>
      <c r="J102" s="150">
        <f>(I102-I66)/-I66</f>
        <v>23.763414634146528</v>
      </c>
      <c r="K102" s="87">
        <f>K100-K101</f>
        <v>10.208000000000002</v>
      </c>
      <c r="L102" s="154">
        <f t="shared" si="39"/>
        <v>-0.6441965841756709</v>
      </c>
      <c r="M102" s="87">
        <f>M100-M101</f>
        <v>25.145999999999997</v>
      </c>
      <c r="N102" s="154">
        <f t="shared" si="40"/>
        <v>-0.2560355029585799</v>
      </c>
      <c r="O102" s="140">
        <f>O100-O101</f>
        <v>-44.587</v>
      </c>
      <c r="P102" s="150">
        <f>(O102-O66)/-O66</f>
        <v>0.5885289774824658</v>
      </c>
      <c r="Q102" s="140">
        <f>Q100-Q101</f>
        <v>-9.631000000000004</v>
      </c>
      <c r="R102" s="109">
        <f>(Q102-Q66)/-Q66</f>
        <v>0.5413809523809522</v>
      </c>
    </row>
    <row r="103" spans="1:18" ht="17.25" hidden="1" thickTop="1">
      <c r="A103" s="10">
        <v>2009</v>
      </c>
      <c r="B103" s="127" t="s">
        <v>7</v>
      </c>
      <c r="C103" s="128">
        <v>553.612</v>
      </c>
      <c r="D103" s="125">
        <f aca="true" t="shared" si="41" ref="D103:D108">(C103-C67)/C67</f>
        <v>-0.360592270910813</v>
      </c>
      <c r="E103" s="129">
        <v>27.951</v>
      </c>
      <c r="F103" s="125">
        <f aca="true" t="shared" si="42" ref="F103:F108">(E103-E67)/E67</f>
        <v>-0.24375</v>
      </c>
      <c r="G103" s="130">
        <v>248.841</v>
      </c>
      <c r="H103" s="148">
        <f aca="true" t="shared" si="43" ref="H103:H108">(G103-G67)/G67</f>
        <v>-0.3517402177877351</v>
      </c>
      <c r="I103" s="147">
        <v>57.324</v>
      </c>
      <c r="J103" s="148">
        <f>(I103-I67)/I67</f>
        <v>-0.3917877984084881</v>
      </c>
      <c r="K103" s="155">
        <v>33.675</v>
      </c>
      <c r="L103" s="148">
        <f aca="true" t="shared" si="44" ref="L103:L108">(K103-K67)/K67</f>
        <v>-0.5848742603550297</v>
      </c>
      <c r="M103" s="155">
        <v>46.438</v>
      </c>
      <c r="N103" s="148">
        <f aca="true" t="shared" si="45" ref="N103:N108">(M103-M67)/M67</f>
        <v>-0.3159817351598173</v>
      </c>
      <c r="O103" s="156">
        <v>32.318</v>
      </c>
      <c r="P103" s="148">
        <f>(O103-O67)/O67</f>
        <v>-0.4398960138648181</v>
      </c>
      <c r="Q103" s="156">
        <v>36.038</v>
      </c>
      <c r="R103" s="106">
        <f>(Q103-Q67)/Q67</f>
        <v>-0.42642049976126056</v>
      </c>
    </row>
    <row r="104" spans="1:18" ht="16.5" hidden="1">
      <c r="A104" s="126" t="s">
        <v>59</v>
      </c>
      <c r="B104" s="131" t="s">
        <v>6</v>
      </c>
      <c r="C104" s="132">
        <v>445.967</v>
      </c>
      <c r="D104" s="133">
        <f t="shared" si="41"/>
        <v>-0.45792269356995263</v>
      </c>
      <c r="E104" s="134">
        <v>6.574</v>
      </c>
      <c r="F104" s="133">
        <f t="shared" si="42"/>
        <v>-0.3013815090329437</v>
      </c>
      <c r="G104" s="100">
        <v>152.279</v>
      </c>
      <c r="H104" s="153">
        <f t="shared" si="43"/>
        <v>-0.3994360309197034</v>
      </c>
      <c r="I104" s="136">
        <v>32.823</v>
      </c>
      <c r="J104" s="153">
        <f>(I104-I68)/I68</f>
        <v>-0.6682199535024764</v>
      </c>
      <c r="K104" s="136">
        <v>17.9</v>
      </c>
      <c r="L104" s="153">
        <f t="shared" si="44"/>
        <v>-0.57043436525078</v>
      </c>
      <c r="M104" s="136">
        <v>12.119</v>
      </c>
      <c r="N104" s="153">
        <f t="shared" si="45"/>
        <v>-0.43316183348924225</v>
      </c>
      <c r="O104" s="157">
        <v>102.04</v>
      </c>
      <c r="P104" s="153">
        <f>(O104-O68)/O68</f>
        <v>-0.4994113029827315</v>
      </c>
      <c r="Q104" s="157">
        <v>50.905</v>
      </c>
      <c r="R104" s="135">
        <f>(Q104-Q68)/Q68</f>
        <v>-0.44011218653761547</v>
      </c>
    </row>
    <row r="105" spans="1:18" s="5" customFormat="1" ht="17.25" hidden="1" thickBot="1">
      <c r="A105" s="42"/>
      <c r="B105" s="14" t="s">
        <v>8</v>
      </c>
      <c r="C105" s="80">
        <f>C103-C104</f>
        <v>107.64499999999998</v>
      </c>
      <c r="D105" s="122">
        <f t="shared" si="41"/>
        <v>1.496405380333951</v>
      </c>
      <c r="E105" s="87">
        <f>E103-E104</f>
        <v>21.377000000000002</v>
      </c>
      <c r="F105" s="123">
        <f t="shared" si="42"/>
        <v>-0.22406533575317597</v>
      </c>
      <c r="G105" s="76">
        <f>G103-G104</f>
        <v>96.56200000000001</v>
      </c>
      <c r="H105" s="154">
        <f t="shared" si="43"/>
        <v>-0.2589255564082885</v>
      </c>
      <c r="I105" s="87">
        <f>I103-I104</f>
        <v>24.500999999999998</v>
      </c>
      <c r="J105" s="150">
        <f>(I105-I69)/-I69</f>
        <v>6.235256410256402</v>
      </c>
      <c r="K105" s="87">
        <f>K103-K104</f>
        <v>15.774999999999999</v>
      </c>
      <c r="L105" s="154">
        <f t="shared" si="44"/>
        <v>-0.6001267427122942</v>
      </c>
      <c r="M105" s="87">
        <f>M103-M104</f>
        <v>34.319</v>
      </c>
      <c r="N105" s="154">
        <f t="shared" si="45"/>
        <v>-0.2621156740485917</v>
      </c>
      <c r="O105" s="140">
        <f>O103-O104</f>
        <v>-69.72200000000001</v>
      </c>
      <c r="P105" s="150">
        <f>(O105-O69)/-O69</f>
        <v>0.5229095387984124</v>
      </c>
      <c r="Q105" s="140">
        <f>Q103-Q104</f>
        <v>-14.867000000000004</v>
      </c>
      <c r="R105" s="109">
        <f>(Q105-Q69)/-Q69</f>
        <v>0.47073691705233167</v>
      </c>
    </row>
    <row r="106" spans="1:18" ht="17.25" hidden="1" thickTop="1">
      <c r="A106" s="10">
        <v>2009</v>
      </c>
      <c r="B106" s="127" t="s">
        <v>7</v>
      </c>
      <c r="C106" s="128">
        <v>715.331</v>
      </c>
      <c r="D106" s="125">
        <f t="shared" si="41"/>
        <v>-0.3508145096152974</v>
      </c>
      <c r="E106" s="129">
        <v>36.359</v>
      </c>
      <c r="F106" s="125">
        <f t="shared" si="42"/>
        <v>-0.23390223345975555</v>
      </c>
      <c r="G106" s="130">
        <v>323.459</v>
      </c>
      <c r="H106" s="148">
        <f t="shared" si="43"/>
        <v>-0.3318067261609651</v>
      </c>
      <c r="I106" s="147">
        <v>72.629</v>
      </c>
      <c r="J106" s="148">
        <f>(I106-I70)/I70</f>
        <v>-0.39506080293186735</v>
      </c>
      <c r="K106" s="155">
        <v>45.84</v>
      </c>
      <c r="L106" s="148">
        <f t="shared" si="44"/>
        <v>-0.5512042294889368</v>
      </c>
      <c r="M106" s="155">
        <v>60.347</v>
      </c>
      <c r="N106" s="148">
        <f t="shared" si="45"/>
        <v>-0.30683436710314727</v>
      </c>
      <c r="O106" s="156">
        <v>41.018</v>
      </c>
      <c r="P106" s="148">
        <f>(O106-O70)/O70</f>
        <v>-0.4795330541809415</v>
      </c>
      <c r="Q106" s="156">
        <v>48.12</v>
      </c>
      <c r="R106" s="106">
        <f>(Q106-Q70)/Q70</f>
        <v>-0.399250936329588</v>
      </c>
    </row>
    <row r="107" spans="1:18" ht="16.5" hidden="1">
      <c r="A107" s="126" t="s">
        <v>61</v>
      </c>
      <c r="B107" s="131" t="s">
        <v>6</v>
      </c>
      <c r="C107" s="132">
        <v>576.026</v>
      </c>
      <c r="D107" s="133">
        <f t="shared" si="41"/>
        <v>-0.4443872137662288</v>
      </c>
      <c r="E107" s="134">
        <v>8.068</v>
      </c>
      <c r="F107" s="133">
        <f t="shared" si="42"/>
        <v>-0.3062768701633707</v>
      </c>
      <c r="G107" s="100">
        <v>193.981</v>
      </c>
      <c r="H107" s="153">
        <f t="shared" si="43"/>
        <v>-0.37431538883333865</v>
      </c>
      <c r="I107" s="136">
        <v>43.489</v>
      </c>
      <c r="J107" s="153">
        <f>(I107-I71)/I71</f>
        <v>-0.6669806263879317</v>
      </c>
      <c r="K107" s="136">
        <v>23.165</v>
      </c>
      <c r="L107" s="153">
        <f t="shared" si="44"/>
        <v>-0.5424649417341497</v>
      </c>
      <c r="M107" s="136">
        <v>16.11</v>
      </c>
      <c r="N107" s="153">
        <f t="shared" si="45"/>
        <v>-0.39413313275667544</v>
      </c>
      <c r="O107" s="157">
        <v>133.987</v>
      </c>
      <c r="P107" s="153">
        <f>(O107-O71)/O71</f>
        <v>-0.4916647697093861</v>
      </c>
      <c r="Q107" s="157">
        <v>66.923</v>
      </c>
      <c r="R107" s="135">
        <f>(Q107-Q71)/Q71</f>
        <v>-0.41259545334854736</v>
      </c>
    </row>
    <row r="108" spans="1:18" s="5" customFormat="1" ht="17.25" hidden="1" thickBot="1">
      <c r="A108" s="42"/>
      <c r="B108" s="14" t="s">
        <v>8</v>
      </c>
      <c r="C108" s="80">
        <f>C106-C107</f>
        <v>139.30500000000006</v>
      </c>
      <c r="D108" s="122">
        <f t="shared" si="41"/>
        <v>1.1382194934765906</v>
      </c>
      <c r="E108" s="87">
        <f>E106-E107</f>
        <v>28.291000000000004</v>
      </c>
      <c r="F108" s="123">
        <f t="shared" si="42"/>
        <v>-0.21041027072285778</v>
      </c>
      <c r="G108" s="76">
        <f>G106-G107</f>
        <v>129.478</v>
      </c>
      <c r="H108" s="154">
        <f t="shared" si="43"/>
        <v>-0.256087331226659</v>
      </c>
      <c r="I108" s="87">
        <f>I106-I107</f>
        <v>29.140000000000008</v>
      </c>
      <c r="J108" s="150">
        <f>(I108-I72)/-I72</f>
        <v>3.767331433998101</v>
      </c>
      <c r="K108" s="87">
        <f>K106-K107</f>
        <v>22.675000000000004</v>
      </c>
      <c r="L108" s="154">
        <f t="shared" si="44"/>
        <v>-0.5597942147155891</v>
      </c>
      <c r="M108" s="87">
        <f>M106-M107</f>
        <v>44.237</v>
      </c>
      <c r="N108" s="154">
        <f t="shared" si="45"/>
        <v>-0.2684471638829171</v>
      </c>
      <c r="O108" s="140">
        <f>O106-O107</f>
        <v>-92.969</v>
      </c>
      <c r="P108" s="150">
        <f>(O108-O72)/-O72</f>
        <v>0.4968393137414082</v>
      </c>
      <c r="Q108" s="140">
        <f>Q106-Q107</f>
        <v>-18.803000000000004</v>
      </c>
      <c r="R108" s="109">
        <f>(Q108-Q72)/-Q72</f>
        <v>0.4441915459651198</v>
      </c>
    </row>
    <row r="109" spans="1:18" ht="17.25" hidden="1" thickTop="1">
      <c r="A109" s="10">
        <v>2009</v>
      </c>
      <c r="B109" s="127" t="s">
        <v>7</v>
      </c>
      <c r="C109" s="128">
        <v>884.772</v>
      </c>
      <c r="D109" s="125">
        <f aca="true" t="shared" si="46" ref="D109:D117">(C109-C73)/C73</f>
        <v>-0.3423383110463603</v>
      </c>
      <c r="E109" s="129">
        <v>44.234</v>
      </c>
      <c r="F109" s="125">
        <f aca="true" t="shared" si="47" ref="F109:F117">(E109-E73)/E73</f>
        <v>-0.2254596392925932</v>
      </c>
      <c r="G109" s="130">
        <v>402.036</v>
      </c>
      <c r="H109" s="148">
        <f aca="true" t="shared" si="48" ref="H109:H117">(G109-G73)/G73</f>
        <v>-0.3135100061471211</v>
      </c>
      <c r="I109" s="147">
        <v>88.278</v>
      </c>
      <c r="J109" s="148">
        <f>(I109-I73)/I73</f>
        <v>-0.3968433998360208</v>
      </c>
      <c r="K109" s="155">
        <v>58.863</v>
      </c>
      <c r="L109" s="148">
        <f aca="true" t="shared" si="49" ref="L109:L117">(K109-K73)/K73</f>
        <v>-0.5295100311725681</v>
      </c>
      <c r="M109" s="155">
        <v>74.543</v>
      </c>
      <c r="N109" s="148">
        <f aca="true" t="shared" si="50" ref="N109:N117">(M109-M73)/M73</f>
        <v>-0.300394181135617</v>
      </c>
      <c r="O109" s="156">
        <v>52.801</v>
      </c>
      <c r="P109" s="148">
        <f>(O109-O73)/O73</f>
        <v>-0.48239388295265173</v>
      </c>
      <c r="Q109" s="156">
        <v>59.787</v>
      </c>
      <c r="R109" s="106">
        <f>(Q109-Q73)/Q73</f>
        <v>-0.3909850259753489</v>
      </c>
    </row>
    <row r="110" spans="1:18" ht="16.5" hidden="1">
      <c r="A110" s="126" t="s">
        <v>63</v>
      </c>
      <c r="B110" s="131" t="s">
        <v>6</v>
      </c>
      <c r="C110" s="132">
        <v>727.904</v>
      </c>
      <c r="D110" s="133">
        <f t="shared" si="46"/>
        <v>-0.4247818940447592</v>
      </c>
      <c r="E110" s="134">
        <v>9.869</v>
      </c>
      <c r="F110" s="133">
        <f t="shared" si="47"/>
        <v>-0.2869219653179191</v>
      </c>
      <c r="G110" s="100">
        <v>245.08</v>
      </c>
      <c r="H110" s="153">
        <f t="shared" si="48"/>
        <v>-0.34667981766321004</v>
      </c>
      <c r="I110" s="136">
        <v>57.671</v>
      </c>
      <c r="J110" s="153">
        <f>(I110-I74)/I74</f>
        <v>-0.6399163336663337</v>
      </c>
      <c r="K110" s="136">
        <v>29.493</v>
      </c>
      <c r="L110" s="153">
        <f t="shared" si="49"/>
        <v>-0.5160321627830653</v>
      </c>
      <c r="M110" s="136">
        <v>20.928</v>
      </c>
      <c r="N110" s="153">
        <f t="shared" si="50"/>
        <v>-0.3538746526705773</v>
      </c>
      <c r="O110" s="157">
        <v>166.12</v>
      </c>
      <c r="P110" s="153">
        <f>(O110-O74)/O74</f>
        <v>-0.488215903139345</v>
      </c>
      <c r="Q110" s="157">
        <v>85.163</v>
      </c>
      <c r="R110" s="135">
        <f>(Q110-Q74)/Q74</f>
        <v>-0.39160594370624374</v>
      </c>
    </row>
    <row r="111" spans="1:18" s="5" customFormat="1" ht="17.25" hidden="1" thickBot="1">
      <c r="A111" s="42"/>
      <c r="B111" s="14" t="s">
        <v>8</v>
      </c>
      <c r="C111" s="80">
        <f>C109-C110</f>
        <v>156.86800000000005</v>
      </c>
      <c r="D111" s="122">
        <f t="shared" si="46"/>
        <v>0.9635498810864978</v>
      </c>
      <c r="E111" s="87">
        <f>E109-E110</f>
        <v>34.365</v>
      </c>
      <c r="F111" s="123">
        <f t="shared" si="47"/>
        <v>-0.20580078576380853</v>
      </c>
      <c r="G111" s="76">
        <f>G109-G110</f>
        <v>156.956</v>
      </c>
      <c r="H111" s="154">
        <f t="shared" si="48"/>
        <v>-0.2544012160942473</v>
      </c>
      <c r="I111" s="87">
        <f>I109-I110</f>
        <v>30.607000000000006</v>
      </c>
      <c r="J111" s="150">
        <f>(I111-I75)/-I75</f>
        <v>3.217898550724641</v>
      </c>
      <c r="K111" s="87">
        <f>K109-K110</f>
        <v>29.37</v>
      </c>
      <c r="L111" s="154">
        <f t="shared" si="49"/>
        <v>-0.5423094904160822</v>
      </c>
      <c r="M111" s="87">
        <f>M109-M110</f>
        <v>53.61500000000001</v>
      </c>
      <c r="N111" s="154">
        <f t="shared" si="50"/>
        <v>-0.27703613807982724</v>
      </c>
      <c r="O111" s="140">
        <f>O109-O110</f>
        <v>-113.319</v>
      </c>
      <c r="P111" s="150">
        <f>(O111-O75)/-O75</f>
        <v>0.4908841764758738</v>
      </c>
      <c r="Q111" s="140">
        <f>Q109-Q110</f>
        <v>-25.375999999999998</v>
      </c>
      <c r="R111" s="109">
        <f>(Q111-Q75)/-Q75</f>
        <v>0.3930638603204974</v>
      </c>
    </row>
    <row r="112" spans="1:18" ht="17.25" hidden="1" thickTop="1">
      <c r="A112" s="10">
        <v>2009</v>
      </c>
      <c r="B112" s="127" t="s">
        <v>7</v>
      </c>
      <c r="C112" s="128">
        <v>1057.55</v>
      </c>
      <c r="D112" s="125">
        <f t="shared" si="46"/>
        <v>-0.32798927375437664</v>
      </c>
      <c r="E112" s="129">
        <v>52.08</v>
      </c>
      <c r="F112" s="125">
        <f t="shared" si="47"/>
        <v>-0.21329305135951668</v>
      </c>
      <c r="G112" s="130">
        <v>483.33</v>
      </c>
      <c r="H112" s="148">
        <f t="shared" si="48"/>
        <v>-0.2974854651162791</v>
      </c>
      <c r="I112" s="147">
        <v>103.85</v>
      </c>
      <c r="J112" s="148">
        <f>(I112-I76)/I76</f>
        <v>-0.39541247016359093</v>
      </c>
      <c r="K112" s="155">
        <v>72.76</v>
      </c>
      <c r="L112" s="148">
        <f t="shared" si="49"/>
        <v>-0.4995529266111836</v>
      </c>
      <c r="M112" s="155">
        <v>89.29</v>
      </c>
      <c r="N112" s="148">
        <f t="shared" si="50"/>
        <v>-0.2847644985581544</v>
      </c>
      <c r="O112" s="156">
        <v>63.36</v>
      </c>
      <c r="P112" s="148">
        <f>(O112-O76)/O76</f>
        <v>-0.46818868557998994</v>
      </c>
      <c r="Q112" s="156">
        <v>72.62</v>
      </c>
      <c r="R112" s="106">
        <f>(Q112-Q76)/Q76</f>
        <v>-0.3594425332980506</v>
      </c>
    </row>
    <row r="113" spans="1:18" ht="16.5" hidden="1">
      <c r="A113" s="126" t="s">
        <v>65</v>
      </c>
      <c r="B113" s="131" t="s">
        <v>6</v>
      </c>
      <c r="C113" s="132">
        <v>882.03</v>
      </c>
      <c r="D113" s="133">
        <f t="shared" si="46"/>
        <v>-0.41045898417918236</v>
      </c>
      <c r="E113" s="134">
        <v>11.46</v>
      </c>
      <c r="F113" s="133">
        <f t="shared" si="47"/>
        <v>-0.28553615960099743</v>
      </c>
      <c r="G113" s="100">
        <v>294.84</v>
      </c>
      <c r="H113" s="153">
        <f t="shared" si="48"/>
        <v>-0.326941514860978</v>
      </c>
      <c r="I113" s="136">
        <v>71.27</v>
      </c>
      <c r="J113" s="153">
        <f>(I113-I77)/I77</f>
        <v>-0.6261147833385794</v>
      </c>
      <c r="K113" s="136">
        <v>35.98</v>
      </c>
      <c r="L113" s="153">
        <f t="shared" si="49"/>
        <v>-0.492166549047283</v>
      </c>
      <c r="M113" s="136">
        <v>25.56</v>
      </c>
      <c r="N113" s="153">
        <f t="shared" si="50"/>
        <v>-0.33001310615989515</v>
      </c>
      <c r="O113" s="157">
        <v>204</v>
      </c>
      <c r="P113" s="153">
        <f>(O113-O77)/O77</f>
        <v>-0.478207489257213</v>
      </c>
      <c r="Q113" s="157">
        <v>102.25</v>
      </c>
      <c r="R113" s="135">
        <f>(Q113-Q77)/Q77</f>
        <v>-0.3844069837447321</v>
      </c>
    </row>
    <row r="114" spans="1:18" s="5" customFormat="1" ht="17.25" hidden="1" thickBot="1">
      <c r="A114" s="42"/>
      <c r="B114" s="14" t="s">
        <v>8</v>
      </c>
      <c r="C114" s="80">
        <f>C112-C113</f>
        <v>175.51999999999998</v>
      </c>
      <c r="D114" s="122">
        <f t="shared" si="46"/>
        <v>1.26243877287961</v>
      </c>
      <c r="E114" s="87">
        <f>E112-E113</f>
        <v>40.62</v>
      </c>
      <c r="F114" s="123">
        <f t="shared" si="47"/>
        <v>-0.19019138755980872</v>
      </c>
      <c r="G114" s="76">
        <f>G112-G113</f>
        <v>188.49</v>
      </c>
      <c r="H114" s="154">
        <f t="shared" si="48"/>
        <v>-0.2458590061614787</v>
      </c>
      <c r="I114" s="87">
        <f>I112-I113</f>
        <v>32.58</v>
      </c>
      <c r="J114" s="150">
        <f>(I114-I78)/-I78</f>
        <v>2.728381962864722</v>
      </c>
      <c r="K114" s="87">
        <f>K112-K113</f>
        <v>36.78000000000001</v>
      </c>
      <c r="L114" s="154">
        <f t="shared" si="49"/>
        <v>-0.5065736517306143</v>
      </c>
      <c r="M114" s="87">
        <f>M112-M113</f>
        <v>63.730000000000004</v>
      </c>
      <c r="N114" s="154">
        <f t="shared" si="50"/>
        <v>-0.26485177067712534</v>
      </c>
      <c r="O114" s="140">
        <f>O112-O113</f>
        <v>-140.64</v>
      </c>
      <c r="P114" s="150">
        <f>(O114-O78)/-O78</f>
        <v>0.48259877860348765</v>
      </c>
      <c r="Q114" s="140">
        <f>Q112-Q113</f>
        <v>-29.629999999999995</v>
      </c>
      <c r="R114" s="109">
        <f>(Q114-Q78)/-Q78</f>
        <v>0.43808078892471075</v>
      </c>
    </row>
    <row r="115" spans="1:18" ht="17.25" hidden="1" thickTop="1">
      <c r="A115" s="10">
        <v>2009</v>
      </c>
      <c r="B115" s="127" t="s">
        <v>7</v>
      </c>
      <c r="C115" s="128">
        <v>1247.347</v>
      </c>
      <c r="D115" s="125">
        <f t="shared" si="46"/>
        <v>-0.31682166721437177</v>
      </c>
      <c r="E115" s="129">
        <v>60</v>
      </c>
      <c r="F115" s="125">
        <f t="shared" si="47"/>
        <v>-0.20729290527150215</v>
      </c>
      <c r="G115" s="130">
        <v>571.996</v>
      </c>
      <c r="H115" s="148">
        <f t="shared" si="48"/>
        <v>-0.2851837040739816</v>
      </c>
      <c r="I115" s="147">
        <v>121.41</v>
      </c>
      <c r="J115" s="148">
        <f>(I115-I79)/I79</f>
        <v>-0.3897768395657419</v>
      </c>
      <c r="K115" s="155">
        <v>90.378</v>
      </c>
      <c r="L115" s="148">
        <f t="shared" si="49"/>
        <v>-0.4571891891891892</v>
      </c>
      <c r="M115" s="155">
        <v>104.871</v>
      </c>
      <c r="N115" s="148">
        <f t="shared" si="50"/>
        <v>-0.2697514100689368</v>
      </c>
      <c r="O115" s="156">
        <v>75.263</v>
      </c>
      <c r="P115" s="148">
        <f>(O115-O79)/O79</f>
        <v>-0.47320641142297193</v>
      </c>
      <c r="Q115" s="156">
        <v>85.926</v>
      </c>
      <c r="R115" s="106">
        <f>(Q115-Q79)/Q79</f>
        <v>-0.34045133558489404</v>
      </c>
    </row>
    <row r="116" spans="1:18" ht="16.5" hidden="1">
      <c r="A116" s="126" t="s">
        <v>67</v>
      </c>
      <c r="B116" s="131" t="s">
        <v>6</v>
      </c>
      <c r="C116" s="132">
        <v>1050.603</v>
      </c>
      <c r="D116" s="133">
        <f t="shared" si="46"/>
        <v>-0.3989203940819058</v>
      </c>
      <c r="E116" s="134">
        <v>13.349</v>
      </c>
      <c r="F116" s="133">
        <f t="shared" si="47"/>
        <v>-0.2717403164211674</v>
      </c>
      <c r="G116" s="100">
        <v>348.367</v>
      </c>
      <c r="H116" s="153">
        <f t="shared" si="48"/>
        <v>-0.3045456360297053</v>
      </c>
      <c r="I116" s="136">
        <v>85.955</v>
      </c>
      <c r="J116" s="153">
        <f>(I116-I80)/I80</f>
        <v>-0.6093132130357711</v>
      </c>
      <c r="K116" s="136">
        <v>42.949</v>
      </c>
      <c r="L116" s="153">
        <f t="shared" si="49"/>
        <v>-0.4612518815855494</v>
      </c>
      <c r="M116" s="136">
        <v>30.705</v>
      </c>
      <c r="N116" s="153">
        <f t="shared" si="50"/>
        <v>-0.29559532002752936</v>
      </c>
      <c r="O116" s="157">
        <v>250.272</v>
      </c>
      <c r="P116" s="153">
        <f>(O116-O80)/O80</f>
        <v>-0.4794675540765391</v>
      </c>
      <c r="Q116" s="157">
        <v>120.889</v>
      </c>
      <c r="R116" s="135">
        <f>(Q116-Q80)/Q80</f>
        <v>-0.3743776846245407</v>
      </c>
    </row>
    <row r="117" spans="1:18" s="5" customFormat="1" ht="17.25" hidden="1" thickBot="1">
      <c r="A117" s="42"/>
      <c r="B117" s="14" t="s">
        <v>8</v>
      </c>
      <c r="C117" s="80">
        <f>C115-C116</f>
        <v>196.74399999999991</v>
      </c>
      <c r="D117" s="122">
        <f t="shared" si="46"/>
        <v>1.5243007441621732</v>
      </c>
      <c r="E117" s="87">
        <f>E115-E116</f>
        <v>46.650999999999996</v>
      </c>
      <c r="F117" s="123">
        <f t="shared" si="47"/>
        <v>-0.1866980474198048</v>
      </c>
      <c r="G117" s="76">
        <f>G115-G116</f>
        <v>223.62899999999996</v>
      </c>
      <c r="H117" s="154">
        <f t="shared" si="48"/>
        <v>-0.2527766639935848</v>
      </c>
      <c r="I117" s="87">
        <f>I115-I116</f>
        <v>35.455</v>
      </c>
      <c r="J117" s="150">
        <f>(I117-I81)/-I81</f>
        <v>2.6843230403800487</v>
      </c>
      <c r="K117" s="87">
        <f>K115-K116</f>
        <v>47.429</v>
      </c>
      <c r="L117" s="154">
        <f t="shared" si="49"/>
        <v>-0.4534570177460244</v>
      </c>
      <c r="M117" s="87">
        <f>M115-M116</f>
        <v>74.166</v>
      </c>
      <c r="N117" s="154">
        <f t="shared" si="50"/>
        <v>-0.2584883023395322</v>
      </c>
      <c r="O117" s="140">
        <f>O115-O116</f>
        <v>-175.009</v>
      </c>
      <c r="P117" s="150">
        <f>(O117-O81)/-O81</f>
        <v>0.48211463912644636</v>
      </c>
      <c r="Q117" s="140">
        <f>Q115-Q116</f>
        <v>-34.962999999999994</v>
      </c>
      <c r="R117" s="109">
        <f>(Q117-Q81)/-Q81</f>
        <v>0.4445909451945989</v>
      </c>
    </row>
    <row r="118" spans="1:18" ht="17.25" hidden="1" thickTop="1">
      <c r="A118" s="10">
        <v>2009</v>
      </c>
      <c r="B118" s="127" t="s">
        <v>7</v>
      </c>
      <c r="C118" s="128">
        <v>1438.01</v>
      </c>
      <c r="D118" s="125">
        <f aca="true" t="shared" si="51" ref="D118:D126">(C118-C82)/C82</f>
        <v>-0.2965620811442771</v>
      </c>
      <c r="E118" s="129">
        <v>68.027</v>
      </c>
      <c r="F118" s="125">
        <f aca="true" t="shared" si="52" ref="F118:F126">(E118-E82)/E82</f>
        <v>-0.19646822584455464</v>
      </c>
      <c r="G118" s="130">
        <v>662.641</v>
      </c>
      <c r="H118" s="148">
        <f aca="true" t="shared" si="53" ref="H118:H126">(G118-G82)/G82</f>
        <v>-0.2659018899696453</v>
      </c>
      <c r="I118" s="147">
        <v>138.761</v>
      </c>
      <c r="J118" s="148">
        <f>(I118-I82)/I82</f>
        <v>-0.3798113882184679</v>
      </c>
      <c r="K118" s="155">
        <v>109.528</v>
      </c>
      <c r="L118" s="148">
        <f aca="true" t="shared" si="54" ref="L118:L126">(K118-K82)/K82</f>
        <v>-0.40872381774994604</v>
      </c>
      <c r="M118" s="155">
        <v>119.248</v>
      </c>
      <c r="N118" s="148">
        <f aca="true" t="shared" si="55" ref="N118:N126">(M118-M82)/M82</f>
        <v>-0.24868951612903223</v>
      </c>
      <c r="O118" s="156">
        <v>86.481</v>
      </c>
      <c r="P118" s="148">
        <f>(O118-O82)/O82</f>
        <v>-0.45049561570720553</v>
      </c>
      <c r="Q118" s="156">
        <v>98.631</v>
      </c>
      <c r="R118" s="106">
        <f>(Q118-Q82)/Q82</f>
        <v>-0.3145388838696226</v>
      </c>
    </row>
    <row r="119" spans="1:18" ht="16.5" hidden="1">
      <c r="A119" s="126" t="s">
        <v>104</v>
      </c>
      <c r="B119" s="131" t="s">
        <v>6</v>
      </c>
      <c r="C119" s="132">
        <v>1215.659</v>
      </c>
      <c r="D119" s="133">
        <f t="shared" si="51"/>
        <v>-0.3788880203144239</v>
      </c>
      <c r="E119" s="134">
        <v>15.458</v>
      </c>
      <c r="F119" s="133">
        <f t="shared" si="52"/>
        <v>-0.25503614457831325</v>
      </c>
      <c r="G119" s="100">
        <v>405.426</v>
      </c>
      <c r="H119" s="153">
        <f t="shared" si="53"/>
        <v>-0.27723820729489795</v>
      </c>
      <c r="I119" s="136">
        <v>102.411</v>
      </c>
      <c r="J119" s="153">
        <f>(I119-I83)/I83</f>
        <v>-0.5823709322241253</v>
      </c>
      <c r="K119" s="136">
        <v>50.408</v>
      </c>
      <c r="L119" s="153">
        <f t="shared" si="54"/>
        <v>-0.43501457072405286</v>
      </c>
      <c r="M119" s="136">
        <v>35.828</v>
      </c>
      <c r="N119" s="153">
        <f t="shared" si="55"/>
        <v>-0.26127835051546383</v>
      </c>
      <c r="O119" s="157">
        <v>283.124</v>
      </c>
      <c r="P119" s="153">
        <f>(O119-O83)/O83</f>
        <v>-0.4756574561078598</v>
      </c>
      <c r="Q119" s="157">
        <v>141.903</v>
      </c>
      <c r="R119" s="135">
        <f>(Q119-Q83)/Q83</f>
        <v>-0.34856080429692887</v>
      </c>
    </row>
    <row r="120" spans="1:18" s="5" customFormat="1" ht="17.25" hidden="1" thickBot="1">
      <c r="A120" s="42"/>
      <c r="B120" s="14" t="s">
        <v>8</v>
      </c>
      <c r="C120" s="80">
        <f>C118-C119</f>
        <v>222.35099999999989</v>
      </c>
      <c r="D120" s="122">
        <f t="shared" si="51"/>
        <v>1.554877628403998</v>
      </c>
      <c r="E120" s="87">
        <f>E118-E119</f>
        <v>52.569</v>
      </c>
      <c r="F120" s="123">
        <f t="shared" si="52"/>
        <v>-0.1774526678141135</v>
      </c>
      <c r="G120" s="76">
        <f>G118-G119</f>
        <v>257.215</v>
      </c>
      <c r="H120" s="154">
        <f t="shared" si="53"/>
        <v>-0.24729310546646366</v>
      </c>
      <c r="I120" s="87">
        <f>I118-I119</f>
        <v>36.349999999999994</v>
      </c>
      <c r="J120" s="150">
        <f>(I120-I84)/-I84</f>
        <v>2.6922718808193675</v>
      </c>
      <c r="K120" s="87">
        <f>K118-K119</f>
        <v>59.120000000000005</v>
      </c>
      <c r="L120" s="154">
        <f t="shared" si="54"/>
        <v>-0.38429493855446784</v>
      </c>
      <c r="M120" s="87">
        <f>M118-M119</f>
        <v>83.42</v>
      </c>
      <c r="N120" s="154">
        <f t="shared" si="55"/>
        <v>-0.24315006350934493</v>
      </c>
      <c r="O120" s="140">
        <f>O118-O119</f>
        <v>-196.64300000000003</v>
      </c>
      <c r="P120" s="150">
        <f>(O120-O84)/-O84</f>
        <v>0.4860081551570913</v>
      </c>
      <c r="Q120" s="140">
        <f>Q118-Q119</f>
        <v>-43.27199999999999</v>
      </c>
      <c r="R120" s="109">
        <f>(Q120-Q84)/-Q84</f>
        <v>0.4147687314038413</v>
      </c>
    </row>
    <row r="121" spans="1:18" ht="17.25" hidden="1" thickTop="1">
      <c r="A121" s="10">
        <v>2009</v>
      </c>
      <c r="B121" s="127" t="s">
        <v>7</v>
      </c>
      <c r="C121" s="128">
        <v>1636.443</v>
      </c>
      <c r="D121" s="125">
        <f t="shared" si="51"/>
        <v>-0.2734153553795332</v>
      </c>
      <c r="E121" s="129">
        <v>76.659</v>
      </c>
      <c r="F121" s="125">
        <f t="shared" si="52"/>
        <v>-0.18482560612505317</v>
      </c>
      <c r="G121" s="130">
        <v>758.736</v>
      </c>
      <c r="H121" s="148">
        <f t="shared" si="53"/>
        <v>-0.24088444222111058</v>
      </c>
      <c r="I121" s="147">
        <v>157.153</v>
      </c>
      <c r="J121" s="148">
        <f>(I121-I85)/I85</f>
        <v>-0.3644991710137895</v>
      </c>
      <c r="K121" s="155">
        <v>126.912</v>
      </c>
      <c r="L121" s="148">
        <f t="shared" si="54"/>
        <v>-0.366105589131412</v>
      </c>
      <c r="M121" s="155">
        <v>134.423</v>
      </c>
      <c r="N121" s="148">
        <f t="shared" si="55"/>
        <v>-0.22700977573318</v>
      </c>
      <c r="O121" s="156">
        <v>95.781</v>
      </c>
      <c r="P121" s="148">
        <f>(O121-O85)/O85</f>
        <v>-0.4475023073373327</v>
      </c>
      <c r="Q121" s="156">
        <v>110.88</v>
      </c>
      <c r="R121" s="106">
        <f>(Q121-Q85)/Q85</f>
        <v>-0.28763250883392233</v>
      </c>
    </row>
    <row r="122" spans="1:18" ht="16.5" hidden="1">
      <c r="A122" s="126" t="s">
        <v>72</v>
      </c>
      <c r="B122" s="131" t="s">
        <v>6</v>
      </c>
      <c r="C122" s="132">
        <v>1381.471</v>
      </c>
      <c r="D122" s="133">
        <f t="shared" si="51"/>
        <v>-0.35293492210699867</v>
      </c>
      <c r="E122" s="134">
        <v>17.575</v>
      </c>
      <c r="F122" s="133">
        <f t="shared" si="52"/>
        <v>-0.2411485319516408</v>
      </c>
      <c r="G122" s="100">
        <v>463.776</v>
      </c>
      <c r="H122" s="153">
        <f t="shared" si="53"/>
        <v>-0.2473123863931446</v>
      </c>
      <c r="I122" s="136">
        <v>117.167</v>
      </c>
      <c r="J122" s="153">
        <f>(I122-I86)/I86</f>
        <v>-0.5557312402836234</v>
      </c>
      <c r="K122" s="136">
        <v>57.887</v>
      </c>
      <c r="L122" s="153">
        <f t="shared" si="54"/>
        <v>-0.39838910829349405</v>
      </c>
      <c r="M122" s="136">
        <v>40.847</v>
      </c>
      <c r="N122" s="153">
        <f t="shared" si="55"/>
        <v>-0.23147695202257756</v>
      </c>
      <c r="O122" s="157">
        <v>319.394</v>
      </c>
      <c r="P122" s="153">
        <f>(O122-O86)/O86</f>
        <v>-0.45660037089337663</v>
      </c>
      <c r="Q122" s="157">
        <v>161.199</v>
      </c>
      <c r="R122" s="135">
        <f>(Q122-Q86)/Q86</f>
        <v>-0.3221521382616374</v>
      </c>
    </row>
    <row r="123" spans="1:18" s="5" customFormat="1" ht="17.25" hidden="1" thickBot="1">
      <c r="A123" s="42"/>
      <c r="B123" s="14" t="s">
        <v>8</v>
      </c>
      <c r="C123" s="80">
        <f>C121-C122</f>
        <v>254.97199999999998</v>
      </c>
      <c r="D123" s="122">
        <f t="shared" si="51"/>
        <v>1.1744158280743688</v>
      </c>
      <c r="E123" s="87">
        <f>E121-E122</f>
        <v>59.084</v>
      </c>
      <c r="F123" s="123">
        <f t="shared" si="52"/>
        <v>-0.1664221218961626</v>
      </c>
      <c r="G123" s="76">
        <f>G121-G122</f>
        <v>294.96</v>
      </c>
      <c r="H123" s="154">
        <f t="shared" si="53"/>
        <v>-0.23055251213022393</v>
      </c>
      <c r="I123" s="87">
        <f>I121-I122</f>
        <v>39.98599999999999</v>
      </c>
      <c r="J123" s="150">
        <f>(I123-I87)/-I87</f>
        <v>3.43223844282238</v>
      </c>
      <c r="K123" s="87">
        <f>K121-K122</f>
        <v>69.025</v>
      </c>
      <c r="L123" s="154">
        <f t="shared" si="54"/>
        <v>-0.3362342532935859</v>
      </c>
      <c r="M123" s="87">
        <f>M121-M122</f>
        <v>93.576</v>
      </c>
      <c r="N123" s="154">
        <f t="shared" si="55"/>
        <v>-0.22504347826086962</v>
      </c>
      <c r="O123" s="140">
        <f>O121-O122</f>
        <v>-223.613</v>
      </c>
      <c r="P123" s="150">
        <f>(O123-O87)/-O87</f>
        <v>0.4604063608503655</v>
      </c>
      <c r="Q123" s="140">
        <f>Q121-Q122</f>
        <v>-50.31900000000002</v>
      </c>
      <c r="R123" s="109">
        <f>(Q123-Q87)/-Q87</f>
        <v>0.3875486854917232</v>
      </c>
    </row>
    <row r="124" spans="1:18" ht="17.25" hidden="1" thickTop="1">
      <c r="A124" s="10">
        <v>2009</v>
      </c>
      <c r="B124" s="127" t="s">
        <v>7</v>
      </c>
      <c r="C124" s="128">
        <v>1836.57</v>
      </c>
      <c r="D124" s="125">
        <f t="shared" si="51"/>
        <v>-0.24107109651025846</v>
      </c>
      <c r="E124" s="129">
        <v>85.001</v>
      </c>
      <c r="F124" s="125">
        <f t="shared" si="52"/>
        <v>-0.16616637237590734</v>
      </c>
      <c r="G124" s="130">
        <v>856.358</v>
      </c>
      <c r="H124" s="148">
        <f t="shared" si="53"/>
        <v>-0.2062601377341528</v>
      </c>
      <c r="I124" s="147">
        <v>175.219</v>
      </c>
      <c r="J124" s="148">
        <f>(I124-I88)/I88</f>
        <v>-0.3396683625400415</v>
      </c>
      <c r="K124" s="155">
        <v>145.372</v>
      </c>
      <c r="L124" s="148">
        <f t="shared" si="54"/>
        <v>-0.31070649596965383</v>
      </c>
      <c r="M124" s="155">
        <v>149.551</v>
      </c>
      <c r="N124" s="148">
        <f t="shared" si="55"/>
        <v>-0.19686912625530326</v>
      </c>
      <c r="O124" s="156">
        <v>105.63</v>
      </c>
      <c r="P124" s="148">
        <f>(O124-O88)/O88</f>
        <v>-0.4292738275340394</v>
      </c>
      <c r="Q124" s="156">
        <v>124.764</v>
      </c>
      <c r="R124" s="106">
        <f>(Q124-Q88)/Q88</f>
        <v>-0.24215513575897468</v>
      </c>
    </row>
    <row r="125" spans="1:18" ht="16.5" hidden="1">
      <c r="A125" s="126" t="s">
        <v>111</v>
      </c>
      <c r="B125" s="131" t="s">
        <v>6</v>
      </c>
      <c r="C125" s="132">
        <v>1560.571</v>
      </c>
      <c r="D125" s="133">
        <f t="shared" si="51"/>
        <v>-0.31756837124690623</v>
      </c>
      <c r="E125" s="134">
        <v>19.818</v>
      </c>
      <c r="F125" s="133">
        <f t="shared" si="52"/>
        <v>-0.2135714285714285</v>
      </c>
      <c r="G125" s="100">
        <v>528.742</v>
      </c>
      <c r="H125" s="153">
        <f t="shared" si="53"/>
        <v>-0.205496619083396</v>
      </c>
      <c r="I125" s="136">
        <v>135.267</v>
      </c>
      <c r="J125" s="153">
        <f>(I125-I89)/I89</f>
        <v>-0.515293653921955</v>
      </c>
      <c r="K125" s="136">
        <v>66.066</v>
      </c>
      <c r="L125" s="153">
        <f t="shared" si="54"/>
        <v>-0.35620736698499317</v>
      </c>
      <c r="M125" s="136">
        <v>46.204</v>
      </c>
      <c r="N125" s="153">
        <f t="shared" si="55"/>
        <v>-0.18769338959212378</v>
      </c>
      <c r="O125" s="157">
        <v>352.143</v>
      </c>
      <c r="P125" s="153">
        <f>(O125-O89)/O89</f>
        <v>-0.4372015342816047</v>
      </c>
      <c r="Q125" s="157">
        <v>182.792</v>
      </c>
      <c r="R125" s="135">
        <f>(Q125-Q89)/Q89</f>
        <v>-0.2805730478589421</v>
      </c>
    </row>
    <row r="126" spans="1:18" s="5" customFormat="1" ht="17.25" hidden="1" thickBot="1">
      <c r="A126" s="42"/>
      <c r="B126" s="14" t="s">
        <v>8</v>
      </c>
      <c r="C126" s="80">
        <f>C124-C125</f>
        <v>275.999</v>
      </c>
      <c r="D126" s="122">
        <f t="shared" si="51"/>
        <v>1.0725313509048646</v>
      </c>
      <c r="E126" s="87">
        <f>E124-E125</f>
        <v>65.183</v>
      </c>
      <c r="F126" s="123">
        <f t="shared" si="52"/>
        <v>-0.15059942663539208</v>
      </c>
      <c r="G126" s="76">
        <f>G124-G125</f>
        <v>327.616</v>
      </c>
      <c r="H126" s="154">
        <f t="shared" si="53"/>
        <v>-0.20748929582234715</v>
      </c>
      <c r="I126" s="87">
        <f>I124-I125</f>
        <v>39.952</v>
      </c>
      <c r="J126" s="150">
        <f>(I126-I90)/-I90</f>
        <v>3.9119533527696855</v>
      </c>
      <c r="K126" s="87">
        <f>K124-K125</f>
        <v>79.30600000000001</v>
      </c>
      <c r="L126" s="154">
        <f t="shared" si="54"/>
        <v>-0.2675840413742149</v>
      </c>
      <c r="M126" s="87">
        <f>M124-M125</f>
        <v>103.34699999999998</v>
      </c>
      <c r="N126" s="154">
        <f t="shared" si="55"/>
        <v>-0.20090466249130157</v>
      </c>
      <c r="O126" s="140">
        <f>O124-O125</f>
        <v>-246.51299999999998</v>
      </c>
      <c r="P126" s="150">
        <f>(O126-O90)/-O90</f>
        <v>0.4405315237619718</v>
      </c>
      <c r="Q126" s="140">
        <f>Q124-Q125</f>
        <v>-58.028000000000006</v>
      </c>
      <c r="R126" s="109">
        <f>(Q126-Q90)/-Q90</f>
        <v>0.35128004471771945</v>
      </c>
    </row>
    <row r="127" spans="1:18" ht="17.25" thickTop="1">
      <c r="A127" s="10">
        <v>2009</v>
      </c>
      <c r="B127" s="127" t="s">
        <v>7</v>
      </c>
      <c r="C127" s="128">
        <v>2036.749</v>
      </c>
      <c r="D127" s="125">
        <f aca="true" t="shared" si="56" ref="D127:D132">(C127-C91)/C91</f>
        <v>-0.2032402426954688</v>
      </c>
      <c r="E127" s="129">
        <v>93.444</v>
      </c>
      <c r="F127" s="125">
        <f aca="true" t="shared" si="57" ref="F127:F132">(E127-E91)/E91</f>
        <v>-0.1427155963302752</v>
      </c>
      <c r="G127" s="130">
        <v>952.147</v>
      </c>
      <c r="H127" s="148">
        <f aca="true" t="shared" si="58" ref="H127:H132">(G127-G91)/G91</f>
        <v>-0.1665890570430733</v>
      </c>
      <c r="I127" s="147">
        <v>193.594</v>
      </c>
      <c r="J127" s="148">
        <f>(I127-I91)/I91</f>
        <v>-0.3140072995287197</v>
      </c>
      <c r="K127" s="155">
        <v>160.874</v>
      </c>
      <c r="L127" s="148">
        <f aca="true" t="shared" si="59" ref="L127:L132">(K127-K91)/K91</f>
        <v>-0.2623504057957724</v>
      </c>
      <c r="M127" s="155">
        <v>165.234</v>
      </c>
      <c r="N127" s="148">
        <f aca="true" t="shared" si="60" ref="N127:N132">(M127-M91)/M91</f>
        <v>-0.16014028667276609</v>
      </c>
      <c r="O127" s="156">
        <v>116.974</v>
      </c>
      <c r="P127" s="148">
        <f>(O127-O91)/O91</f>
        <v>-0.3910141607663474</v>
      </c>
      <c r="Q127" s="156">
        <v>139.302</v>
      </c>
      <c r="R127" s="106">
        <f>(Q127-Q91)/Q91</f>
        <v>-0.19203062467374285</v>
      </c>
    </row>
    <row r="128" spans="1:18" ht="16.5">
      <c r="A128" s="126"/>
      <c r="B128" s="131" t="s">
        <v>6</v>
      </c>
      <c r="C128" s="132">
        <v>1743.705</v>
      </c>
      <c r="D128" s="133">
        <f t="shared" si="56"/>
        <v>-0.27480993811551774</v>
      </c>
      <c r="E128" s="134">
        <v>21.9</v>
      </c>
      <c r="F128" s="133">
        <f t="shared" si="57"/>
        <v>-0.1894892672094745</v>
      </c>
      <c r="G128" s="100">
        <v>590.045</v>
      </c>
      <c r="H128" s="153">
        <f t="shared" si="58"/>
        <v>-0.1639461565710238</v>
      </c>
      <c r="I128" s="136">
        <v>151.953</v>
      </c>
      <c r="J128" s="153">
        <f>(I128-I92)/I92</f>
        <v>-0.47461102275084716</v>
      </c>
      <c r="K128" s="136">
        <v>74.648</v>
      </c>
      <c r="L128" s="153">
        <f t="shared" si="59"/>
        <v>-0.31002865329512896</v>
      </c>
      <c r="M128" s="136">
        <v>51.143</v>
      </c>
      <c r="N128" s="153">
        <f t="shared" si="60"/>
        <v>-0.14218383092921832</v>
      </c>
      <c r="O128" s="157">
        <v>393.355</v>
      </c>
      <c r="P128" s="153">
        <f>(O128-O92)/O92</f>
        <v>-0.39711088972335046</v>
      </c>
      <c r="Q128" s="157">
        <v>204.249</v>
      </c>
      <c r="R128" s="135">
        <f>(Q128-Q92)/Q92</f>
        <v>-0.23191561371841163</v>
      </c>
    </row>
    <row r="129" spans="1:18" s="5" customFormat="1" ht="17.25" thickBot="1">
      <c r="A129" s="42"/>
      <c r="B129" s="14" t="s">
        <v>8</v>
      </c>
      <c r="C129" s="80">
        <f>C127-C128</f>
        <v>293.0440000000001</v>
      </c>
      <c r="D129" s="122">
        <f t="shared" si="56"/>
        <v>0.930333970094198</v>
      </c>
      <c r="E129" s="87">
        <f>E127-E128</f>
        <v>71.54400000000001</v>
      </c>
      <c r="F129" s="123">
        <f t="shared" si="57"/>
        <v>-0.12729934130275666</v>
      </c>
      <c r="G129" s="76">
        <f>G127-G128</f>
        <v>362.1020000000001</v>
      </c>
      <c r="H129" s="154">
        <f t="shared" si="58"/>
        <v>-0.1708600476277705</v>
      </c>
      <c r="I129" s="87">
        <f>I127-I128</f>
        <v>41.64099999999999</v>
      </c>
      <c r="J129" s="150">
        <f>(I129-I93)/-I93</f>
        <v>6.940228245363724</v>
      </c>
      <c r="K129" s="87">
        <f>K127-K128</f>
        <v>86.226</v>
      </c>
      <c r="L129" s="154">
        <f t="shared" si="59"/>
        <v>-0.21541401273885355</v>
      </c>
      <c r="M129" s="87">
        <f>M127-M128</f>
        <v>114.09100000000001</v>
      </c>
      <c r="N129" s="154">
        <f t="shared" si="60"/>
        <v>-0.16794778296382729</v>
      </c>
      <c r="O129" s="140">
        <f>O127-O128</f>
        <v>-276.38100000000003</v>
      </c>
      <c r="P129" s="150">
        <f>(O129-O93)/-O93</f>
        <v>0.3996546256272128</v>
      </c>
      <c r="Q129" s="140">
        <f>Q127-Q128</f>
        <v>-64.947</v>
      </c>
      <c r="R129" s="109">
        <f>(Q129-Q93)/-Q93</f>
        <v>0.3054539621430864</v>
      </c>
    </row>
    <row r="130" spans="1:18" ht="17.25" hidden="1" thickTop="1">
      <c r="A130" s="10">
        <v>2010</v>
      </c>
      <c r="B130" s="127" t="s">
        <v>7</v>
      </c>
      <c r="C130" s="128">
        <v>217.38</v>
      </c>
      <c r="D130" s="125">
        <f t="shared" si="56"/>
        <v>0.7573302936967963</v>
      </c>
      <c r="E130" s="129">
        <v>8.289</v>
      </c>
      <c r="F130" s="125">
        <f t="shared" si="57"/>
        <v>0.4516637478108581</v>
      </c>
      <c r="G130" s="130">
        <v>100.926</v>
      </c>
      <c r="H130" s="148">
        <f t="shared" si="58"/>
        <v>0.8016387297167034</v>
      </c>
      <c r="I130" s="147">
        <v>20.285</v>
      </c>
      <c r="J130" s="148">
        <f aca="true" t="shared" si="61" ref="J130:J135">(I130-I94)/I94</f>
        <v>0.4804408115603562</v>
      </c>
      <c r="K130" s="155">
        <v>18.482</v>
      </c>
      <c r="L130" s="148">
        <f t="shared" si="59"/>
        <v>1.9666131621187797</v>
      </c>
      <c r="M130" s="155">
        <v>17.48</v>
      </c>
      <c r="N130" s="148">
        <f t="shared" si="60"/>
        <v>0.8826063543349488</v>
      </c>
      <c r="O130" s="156">
        <v>14.999</v>
      </c>
      <c r="P130" s="148">
        <f>(O130-O94)/O94</f>
        <v>0.7471170646476412</v>
      </c>
      <c r="Q130" s="156">
        <v>15.565</v>
      </c>
      <c r="R130" s="106">
        <f>(Q130-Q94)/Q94</f>
        <v>1.2815889768396362</v>
      </c>
    </row>
    <row r="131" spans="1:18" ht="16.5" hidden="1">
      <c r="A131" s="126" t="s">
        <v>118</v>
      </c>
      <c r="B131" s="131" t="s">
        <v>6</v>
      </c>
      <c r="C131" s="132">
        <v>192.501</v>
      </c>
      <c r="D131" s="133">
        <f t="shared" si="56"/>
        <v>1.146939094163702</v>
      </c>
      <c r="E131" s="134">
        <v>2.303</v>
      </c>
      <c r="F131" s="133">
        <f t="shared" si="57"/>
        <v>0.4925469863901491</v>
      </c>
      <c r="G131" s="100">
        <v>62.692</v>
      </c>
      <c r="H131" s="153">
        <f t="shared" si="58"/>
        <v>1.110841750841751</v>
      </c>
      <c r="I131" s="136">
        <v>17.091</v>
      </c>
      <c r="J131" s="153">
        <f t="shared" si="61"/>
        <v>1.6085164835164838</v>
      </c>
      <c r="K131" s="136">
        <v>7.519</v>
      </c>
      <c r="L131" s="153">
        <f t="shared" si="59"/>
        <v>0.7588304093567251</v>
      </c>
      <c r="M131" s="136">
        <v>5.555</v>
      </c>
      <c r="N131" s="153">
        <f t="shared" si="60"/>
        <v>2.0555555555555554</v>
      </c>
      <c r="O131" s="157">
        <v>45.785</v>
      </c>
      <c r="P131" s="153">
        <f>(O131-O95)/O95</f>
        <v>1.1656969868974978</v>
      </c>
      <c r="Q131" s="157">
        <v>22.486</v>
      </c>
      <c r="R131" s="135">
        <f>(Q131-Q95)/Q95</f>
        <v>1.509598214285714</v>
      </c>
    </row>
    <row r="132" spans="1:18" s="5" customFormat="1" ht="17.25" hidden="1" thickBot="1">
      <c r="A132" s="42"/>
      <c r="B132" s="14" t="s">
        <v>8</v>
      </c>
      <c r="C132" s="80">
        <f>C130-C131</f>
        <v>24.87899999999999</v>
      </c>
      <c r="D132" s="123">
        <f t="shared" si="56"/>
        <v>-0.2690386649430018</v>
      </c>
      <c r="E132" s="87">
        <f>E130-E131</f>
        <v>5.986</v>
      </c>
      <c r="F132" s="122">
        <f t="shared" si="57"/>
        <v>0.4365250779937605</v>
      </c>
      <c r="G132" s="76">
        <f>G130-G131</f>
        <v>38.234</v>
      </c>
      <c r="H132" s="150">
        <f t="shared" si="58"/>
        <v>0.4527147687982067</v>
      </c>
      <c r="I132" s="87">
        <f>I130-I131</f>
        <v>3.193999999999999</v>
      </c>
      <c r="J132" s="154">
        <f t="shared" si="61"/>
        <v>-0.5532867132867134</v>
      </c>
      <c r="K132" s="87">
        <f>K130-K131</f>
        <v>10.963</v>
      </c>
      <c r="L132" s="150">
        <f t="shared" si="59"/>
        <v>4.607672634271099</v>
      </c>
      <c r="M132" s="87">
        <f>M130-M131</f>
        <v>11.925</v>
      </c>
      <c r="N132" s="150">
        <f t="shared" si="60"/>
        <v>0.597026918441141</v>
      </c>
      <c r="O132" s="140">
        <f>O130-O131</f>
        <v>-30.785999999999994</v>
      </c>
      <c r="P132" s="154">
        <f>(O132-O96)/-O96</f>
        <v>-1.4518955081236062</v>
      </c>
      <c r="Q132" s="140">
        <f>Q130-Q131</f>
        <v>-6.921000000000001</v>
      </c>
      <c r="R132" s="108">
        <f>(Q132-Q96)/-Q96</f>
        <v>-2.2371375116931707</v>
      </c>
    </row>
    <row r="133" spans="1:18" ht="17.25" hidden="1" thickTop="1">
      <c r="A133" s="10">
        <v>2010</v>
      </c>
      <c r="B133" s="127" t="s">
        <v>7</v>
      </c>
      <c r="C133" s="128">
        <v>384.259</v>
      </c>
      <c r="D133" s="125">
        <f aca="true" t="shared" si="62" ref="D133:D138">(C133-C97)/C97</f>
        <v>0.5398138241387463</v>
      </c>
      <c r="E133" s="129">
        <v>14.249</v>
      </c>
      <c r="F133" s="125">
        <f aca="true" t="shared" si="63" ref="F133:F138">(E133-E97)/E97</f>
        <v>0.24565084360521028</v>
      </c>
      <c r="G133" s="130">
        <v>180.308</v>
      </c>
      <c r="H133" s="148">
        <f aca="true" t="shared" si="64" ref="H133:H138">(G133-G97)/G97</f>
        <v>0.6413570862880394</v>
      </c>
      <c r="I133" s="147">
        <v>35.842</v>
      </c>
      <c r="J133" s="148">
        <f t="shared" si="61"/>
        <v>0.3340032752716987</v>
      </c>
      <c r="K133" s="155">
        <v>34.802</v>
      </c>
      <c r="L133" s="148">
        <f aca="true" t="shared" si="65" ref="L133:L138">(K133-K97)/K97</f>
        <v>1.589434523809524</v>
      </c>
      <c r="M133" s="155">
        <v>30.136</v>
      </c>
      <c r="N133" s="148">
        <f aca="true" t="shared" si="66" ref="N133:N138">(M133-M97)/M97</f>
        <v>0.4993780785113687</v>
      </c>
      <c r="O133" s="156">
        <v>24.844</v>
      </c>
      <c r="P133" s="148">
        <f>(O133-O97)/O97</f>
        <v>0.3697210276767008</v>
      </c>
      <c r="Q133" s="156">
        <v>27.591</v>
      </c>
      <c r="R133" s="106">
        <f>(Q133-Q97)/Q97</f>
        <v>0.6842265901599316</v>
      </c>
    </row>
    <row r="134" spans="1:18" ht="16.5" hidden="1">
      <c r="A134" s="126" t="s">
        <v>121</v>
      </c>
      <c r="B134" s="131" t="s">
        <v>6</v>
      </c>
      <c r="C134" s="132">
        <v>350.308</v>
      </c>
      <c r="D134" s="133">
        <f t="shared" si="62"/>
        <v>0.7716571671327928</v>
      </c>
      <c r="E134" s="134">
        <v>4.005</v>
      </c>
      <c r="F134" s="133">
        <f t="shared" si="63"/>
        <v>0.29695595854922274</v>
      </c>
      <c r="G134" s="100">
        <v>116.656</v>
      </c>
      <c r="H134" s="153">
        <f t="shared" si="64"/>
        <v>0.7273925340204049</v>
      </c>
      <c r="I134" s="136">
        <v>32.415</v>
      </c>
      <c r="J134" s="153">
        <f t="shared" si="61"/>
        <v>1.2087080948487323</v>
      </c>
      <c r="K134" s="136">
        <v>15.013</v>
      </c>
      <c r="L134" s="153">
        <f t="shared" si="65"/>
        <v>0.7928110819202292</v>
      </c>
      <c r="M134" s="136">
        <v>10.254</v>
      </c>
      <c r="N134" s="153">
        <f t="shared" si="66"/>
        <v>1.1610115911485772</v>
      </c>
      <c r="O134" s="157">
        <v>78.564</v>
      </c>
      <c r="P134" s="153">
        <f>(O134-O98)/O98</f>
        <v>0.7485477732523201</v>
      </c>
      <c r="Q134" s="157">
        <v>43.024</v>
      </c>
      <c r="R134" s="135">
        <f>(Q134-Q98)/Q98</f>
        <v>1.049737970462125</v>
      </c>
    </row>
    <row r="135" spans="1:18" s="5" customFormat="1" ht="17.25" hidden="1" thickBot="1">
      <c r="A135" s="42"/>
      <c r="B135" s="14" t="s">
        <v>8</v>
      </c>
      <c r="C135" s="80">
        <f>C133-C134</f>
        <v>33.95100000000002</v>
      </c>
      <c r="D135" s="123">
        <f t="shared" si="62"/>
        <v>-0.3448282516402928</v>
      </c>
      <c r="E135" s="87">
        <f>E133-E134</f>
        <v>10.244</v>
      </c>
      <c r="F135" s="122">
        <f t="shared" si="63"/>
        <v>0.22667943958807338</v>
      </c>
      <c r="G135" s="76">
        <f>G133-G134</f>
        <v>63.65199999999999</v>
      </c>
      <c r="H135" s="150">
        <f t="shared" si="64"/>
        <v>0.5040642722117201</v>
      </c>
      <c r="I135" s="87">
        <f>I133-I134</f>
        <v>3.4269999999999996</v>
      </c>
      <c r="J135" s="154">
        <f t="shared" si="61"/>
        <v>-0.7189140419947506</v>
      </c>
      <c r="K135" s="87">
        <f>K133-K134</f>
        <v>19.789</v>
      </c>
      <c r="L135" s="150">
        <f t="shared" si="65"/>
        <v>2.9062376628503763</v>
      </c>
      <c r="M135" s="87">
        <f>M133-M134</f>
        <v>19.881999999999998</v>
      </c>
      <c r="N135" s="150">
        <f t="shared" si="66"/>
        <v>0.2949068646606747</v>
      </c>
      <c r="O135" s="140">
        <f>O133-O134</f>
        <v>-53.71999999999999</v>
      </c>
      <c r="P135" s="154">
        <f>(O135-O99)/-O99</f>
        <v>-1.00500130631135</v>
      </c>
      <c r="Q135" s="140">
        <f>Q133-Q134</f>
        <v>-15.433</v>
      </c>
      <c r="R135" s="108">
        <f>(Q135-Q99)/-Q99</f>
        <v>-2.3491753472222245</v>
      </c>
    </row>
    <row r="136" spans="1:18" ht="17.25" hidden="1" thickTop="1">
      <c r="A136" s="10">
        <v>2010</v>
      </c>
      <c r="B136" s="127" t="s">
        <v>7</v>
      </c>
      <c r="C136" s="128">
        <v>617.822</v>
      </c>
      <c r="D136" s="125">
        <f t="shared" si="62"/>
        <v>0.524812490282073</v>
      </c>
      <c r="E136" s="129">
        <v>24.474</v>
      </c>
      <c r="F136" s="125">
        <f t="shared" si="63"/>
        <v>0.235062575696407</v>
      </c>
      <c r="G136" s="130">
        <v>287.094</v>
      </c>
      <c r="H136" s="148">
        <f t="shared" si="64"/>
        <v>0.6107701112021274</v>
      </c>
      <c r="I136" s="147">
        <v>58.444</v>
      </c>
      <c r="J136" s="148">
        <f aca="true" t="shared" si="67" ref="J136:J144">(I136-I100)/I100</f>
        <v>0.3646531393746937</v>
      </c>
      <c r="K136" s="155">
        <v>56.293</v>
      </c>
      <c r="L136" s="148">
        <f t="shared" si="65"/>
        <v>1.3876235314077274</v>
      </c>
      <c r="M136" s="155">
        <v>50.108</v>
      </c>
      <c r="N136" s="148">
        <f t="shared" si="66"/>
        <v>0.4999251653845003</v>
      </c>
      <c r="O136" s="156">
        <v>36.62</v>
      </c>
      <c r="P136" s="148">
        <f>(O136-O100)/O100</f>
        <v>0.4596038104348519</v>
      </c>
      <c r="Q136" s="156">
        <v>47.096</v>
      </c>
      <c r="R136" s="106">
        <f>(Q136-Q100)/Q100</f>
        <v>0.8067981278293562</v>
      </c>
    </row>
    <row r="137" spans="1:18" ht="16.5" hidden="1">
      <c r="A137" s="126" t="s">
        <v>125</v>
      </c>
      <c r="B137" s="131" t="s">
        <v>6</v>
      </c>
      <c r="C137" s="132">
        <v>568.58</v>
      </c>
      <c r="D137" s="133">
        <f t="shared" si="62"/>
        <v>0.7824997883873235</v>
      </c>
      <c r="E137" s="134">
        <v>6.327</v>
      </c>
      <c r="F137" s="133">
        <f t="shared" si="63"/>
        <v>0.26717404366112546</v>
      </c>
      <c r="G137" s="100">
        <v>192.148</v>
      </c>
      <c r="H137" s="153">
        <f t="shared" si="64"/>
        <v>0.7435506555963886</v>
      </c>
      <c r="I137" s="136">
        <v>52.937</v>
      </c>
      <c r="J137" s="153">
        <f t="shared" si="67"/>
        <v>1.1910103058648231</v>
      </c>
      <c r="K137" s="136">
        <v>24.95</v>
      </c>
      <c r="L137" s="153">
        <f t="shared" si="65"/>
        <v>0.8662577604906874</v>
      </c>
      <c r="M137" s="136">
        <v>16.979</v>
      </c>
      <c r="N137" s="153">
        <f t="shared" si="66"/>
        <v>1.0553201791550662</v>
      </c>
      <c r="O137" s="157">
        <v>128.976</v>
      </c>
      <c r="P137" s="153">
        <f>(O137-O101)/O101</f>
        <v>0.8510821516734599</v>
      </c>
      <c r="Q137" s="157">
        <v>67.327</v>
      </c>
      <c r="R137" s="135">
        <f>(Q137-Q101)/Q101</f>
        <v>0.8860688573269461</v>
      </c>
    </row>
    <row r="138" spans="1:18" s="5" customFormat="1" ht="17.25" hidden="1" thickBot="1">
      <c r="A138" s="42"/>
      <c r="B138" s="14" t="s">
        <v>8</v>
      </c>
      <c r="C138" s="80">
        <f>C136-C137</f>
        <v>49.24199999999996</v>
      </c>
      <c r="D138" s="123">
        <f t="shared" si="62"/>
        <v>-0.4287470997679818</v>
      </c>
      <c r="E138" s="87">
        <f>E136-E137</f>
        <v>18.147</v>
      </c>
      <c r="F138" s="122">
        <f t="shared" si="63"/>
        <v>0.2242461040275248</v>
      </c>
      <c r="G138" s="76">
        <f>G136-G137</f>
        <v>94.946</v>
      </c>
      <c r="H138" s="150">
        <f t="shared" si="64"/>
        <v>0.3956694938923104</v>
      </c>
      <c r="I138" s="87">
        <f>I136-I137</f>
        <v>5.507000000000005</v>
      </c>
      <c r="J138" s="154">
        <f t="shared" si="67"/>
        <v>-0.70497160612879</v>
      </c>
      <c r="K138" s="87">
        <f>K136-K137</f>
        <v>31.343</v>
      </c>
      <c r="L138" s="150">
        <f t="shared" si="65"/>
        <v>2.0704349529780557</v>
      </c>
      <c r="M138" s="87">
        <f>M136-M137</f>
        <v>33.129</v>
      </c>
      <c r="N138" s="150">
        <f t="shared" si="66"/>
        <v>0.31746599856836083</v>
      </c>
      <c r="O138" s="140">
        <f>O136-O137</f>
        <v>-92.356</v>
      </c>
      <c r="P138" s="154">
        <f>(O138-O102)/-O102</f>
        <v>-1.0713660932558815</v>
      </c>
      <c r="Q138" s="140">
        <f>Q136-Q137</f>
        <v>-20.231</v>
      </c>
      <c r="R138" s="108">
        <f>(Q138-Q102)/-Q102</f>
        <v>-1.1006126051292695</v>
      </c>
    </row>
    <row r="139" spans="1:18" ht="17.25" hidden="1" thickTop="1">
      <c r="A139" s="10">
        <v>2010</v>
      </c>
      <c r="B139" s="127" t="s">
        <v>7</v>
      </c>
      <c r="C139" s="128">
        <v>837.04</v>
      </c>
      <c r="D139" s="125">
        <f aca="true" t="shared" si="68" ref="D139:D147">(C139-C103)/C103</f>
        <v>0.511961445922415</v>
      </c>
      <c r="E139" s="129">
        <v>34.311</v>
      </c>
      <c r="F139" s="125">
        <f aca="true" t="shared" si="69" ref="F139:F147">(E139-E103)/E103</f>
        <v>0.22754105398733496</v>
      </c>
      <c r="G139" s="130">
        <v>390.437</v>
      </c>
      <c r="H139" s="148">
        <f aca="true" t="shared" si="70" ref="H139:H147">(G139-G103)/G103</f>
        <v>0.5690219859267565</v>
      </c>
      <c r="I139" s="147">
        <v>79.077</v>
      </c>
      <c r="J139" s="148">
        <f t="shared" si="67"/>
        <v>0.3794745656269625</v>
      </c>
      <c r="K139" s="155">
        <v>76.907</v>
      </c>
      <c r="L139" s="148">
        <f aca="true" t="shared" si="71" ref="L139:L147">(K139-K103)/K103</f>
        <v>1.2838010393466965</v>
      </c>
      <c r="M139" s="155">
        <v>68.827</v>
      </c>
      <c r="N139" s="148">
        <f aca="true" t="shared" si="72" ref="N139:N147">(M139-M103)/M103</f>
        <v>0.4821267065765105</v>
      </c>
      <c r="O139" s="156">
        <v>46.58</v>
      </c>
      <c r="P139" s="148">
        <f>(O139-O103)/O103</f>
        <v>0.44130206077108736</v>
      </c>
      <c r="Q139" s="156">
        <v>62.936</v>
      </c>
      <c r="R139" s="106">
        <f>(Q139-Q103)/Q103</f>
        <v>0.7463788223541818</v>
      </c>
    </row>
    <row r="140" spans="1:18" ht="16.5" hidden="1">
      <c r="A140" s="126" t="s">
        <v>129</v>
      </c>
      <c r="B140" s="131" t="s">
        <v>6</v>
      </c>
      <c r="C140" s="132">
        <v>762.379</v>
      </c>
      <c r="D140" s="133">
        <f t="shared" si="68"/>
        <v>0.7094964425618937</v>
      </c>
      <c r="E140" s="134">
        <v>8.509</v>
      </c>
      <c r="F140" s="133">
        <f t="shared" si="69"/>
        <v>0.2943413446912079</v>
      </c>
      <c r="G140" s="100">
        <v>259.738</v>
      </c>
      <c r="H140" s="153">
        <f t="shared" si="70"/>
        <v>0.7056718260561207</v>
      </c>
      <c r="I140" s="136">
        <v>71.921</v>
      </c>
      <c r="J140" s="153">
        <f t="shared" si="67"/>
        <v>1.1911769186241357</v>
      </c>
      <c r="K140" s="136">
        <v>33.628</v>
      </c>
      <c r="L140" s="153">
        <f t="shared" si="71"/>
        <v>0.8786592178770951</v>
      </c>
      <c r="M140" s="136">
        <v>22.716</v>
      </c>
      <c r="N140" s="153">
        <f t="shared" si="72"/>
        <v>0.8744120802046375</v>
      </c>
      <c r="O140" s="157">
        <v>172.964</v>
      </c>
      <c r="P140" s="153">
        <f>(O140-O104)/O104</f>
        <v>0.6950607604860838</v>
      </c>
      <c r="Q140" s="157">
        <v>89.238</v>
      </c>
      <c r="R140" s="135">
        <f>(Q140-Q104)/Q104</f>
        <v>0.7530301542088204</v>
      </c>
    </row>
    <row r="141" spans="1:18" s="5" customFormat="1" ht="17.25" hidden="1" thickBot="1">
      <c r="A141" s="42"/>
      <c r="B141" s="14" t="s">
        <v>8</v>
      </c>
      <c r="C141" s="80">
        <f>C139-C140</f>
        <v>74.66099999999994</v>
      </c>
      <c r="D141" s="123">
        <f t="shared" si="68"/>
        <v>-0.30641460355799194</v>
      </c>
      <c r="E141" s="87">
        <f>E139-E140</f>
        <v>25.802</v>
      </c>
      <c r="F141" s="122">
        <f t="shared" si="69"/>
        <v>0.20699817560929956</v>
      </c>
      <c r="G141" s="76">
        <f>G139-G140</f>
        <v>130.699</v>
      </c>
      <c r="H141" s="150">
        <f t="shared" si="70"/>
        <v>0.353524160642903</v>
      </c>
      <c r="I141" s="87">
        <f>I139-I140</f>
        <v>7.155999999999992</v>
      </c>
      <c r="J141" s="154">
        <f t="shared" si="67"/>
        <v>-0.7079302885596509</v>
      </c>
      <c r="K141" s="87">
        <f>K139-K140</f>
        <v>43.278999999999996</v>
      </c>
      <c r="L141" s="150">
        <f t="shared" si="71"/>
        <v>1.7435182250396197</v>
      </c>
      <c r="M141" s="87">
        <f>M139-M140</f>
        <v>46.111</v>
      </c>
      <c r="N141" s="150">
        <f t="shared" si="72"/>
        <v>0.34359975523762326</v>
      </c>
      <c r="O141" s="140">
        <f>O139-O140</f>
        <v>-126.384</v>
      </c>
      <c r="P141" s="154">
        <f>(O141-O105)/-O105</f>
        <v>-0.8126846619431454</v>
      </c>
      <c r="Q141" s="140">
        <f>Q139-Q140</f>
        <v>-26.302</v>
      </c>
      <c r="R141" s="108">
        <f>(Q141-Q105)/-Q105</f>
        <v>-0.7691531580009411</v>
      </c>
    </row>
    <row r="142" spans="1:18" ht="17.25" hidden="1" thickTop="1">
      <c r="A142" s="10">
        <v>2010</v>
      </c>
      <c r="B142" s="127" t="s">
        <v>7</v>
      </c>
      <c r="C142" s="128">
        <v>1091.685</v>
      </c>
      <c r="D142" s="125">
        <f t="shared" si="68"/>
        <v>0.5261256676978908</v>
      </c>
      <c r="E142" s="129">
        <v>45.491</v>
      </c>
      <c r="F142" s="125">
        <f t="shared" si="69"/>
        <v>0.25116202315795255</v>
      </c>
      <c r="G142" s="130">
        <v>504.385</v>
      </c>
      <c r="H142" s="148">
        <f t="shared" si="70"/>
        <v>0.5593475525491638</v>
      </c>
      <c r="I142" s="147">
        <v>103.898</v>
      </c>
      <c r="J142" s="148">
        <f t="shared" si="67"/>
        <v>0.43053050434399465</v>
      </c>
      <c r="K142" s="155">
        <v>100.841</v>
      </c>
      <c r="L142" s="148">
        <f t="shared" si="71"/>
        <v>1.1998472949389176</v>
      </c>
      <c r="M142" s="155">
        <v>89.565</v>
      </c>
      <c r="N142" s="148">
        <f t="shared" si="72"/>
        <v>0.4841665700034798</v>
      </c>
      <c r="O142" s="156">
        <v>62.429</v>
      </c>
      <c r="P142" s="148">
        <f>(O142-O106)/O106</f>
        <v>0.521990345701887</v>
      </c>
      <c r="Q142" s="156">
        <v>81.47</v>
      </c>
      <c r="R142" s="106">
        <f>(Q142-Q106)/Q106</f>
        <v>0.6930590191188696</v>
      </c>
    </row>
    <row r="143" spans="1:18" ht="16.5" hidden="1">
      <c r="A143" s="126" t="s">
        <v>133</v>
      </c>
      <c r="B143" s="131" t="s">
        <v>6</v>
      </c>
      <c r="C143" s="132">
        <v>985.741</v>
      </c>
      <c r="D143" s="133">
        <f t="shared" si="68"/>
        <v>0.7112786575605964</v>
      </c>
      <c r="E143" s="134">
        <v>10.878</v>
      </c>
      <c r="F143" s="133">
        <f t="shared" si="69"/>
        <v>0.348289538919187</v>
      </c>
      <c r="G143" s="100">
        <v>332.681</v>
      </c>
      <c r="H143" s="153">
        <f t="shared" si="70"/>
        <v>0.7150184811914568</v>
      </c>
      <c r="I143" s="136">
        <v>95.92</v>
      </c>
      <c r="J143" s="153">
        <f t="shared" si="67"/>
        <v>1.2056152130423787</v>
      </c>
      <c r="K143" s="136">
        <v>43.784</v>
      </c>
      <c r="L143" s="153">
        <f t="shared" si="71"/>
        <v>0.8900928124325491</v>
      </c>
      <c r="M143" s="136">
        <v>29.41</v>
      </c>
      <c r="N143" s="153">
        <f t="shared" si="72"/>
        <v>0.8255741775294849</v>
      </c>
      <c r="O143" s="157">
        <v>226.067</v>
      </c>
      <c r="P143" s="153">
        <f>(O143-O107)/O107</f>
        <v>0.6872308507541778</v>
      </c>
      <c r="Q143" s="157">
        <v>113.819</v>
      </c>
      <c r="R143" s="135">
        <f>(Q143-Q107)/Q107</f>
        <v>0.7007456330409575</v>
      </c>
    </row>
    <row r="144" spans="1:18" s="5" customFormat="1" ht="17.25" hidden="1" thickBot="1">
      <c r="A144" s="42"/>
      <c r="B144" s="14" t="s">
        <v>8</v>
      </c>
      <c r="C144" s="80">
        <f>C142-C143</f>
        <v>105.94399999999996</v>
      </c>
      <c r="D144" s="123">
        <f t="shared" si="68"/>
        <v>-0.23948171278848635</v>
      </c>
      <c r="E144" s="87">
        <f>E142-E143</f>
        <v>34.613</v>
      </c>
      <c r="F144" s="122">
        <f t="shared" si="69"/>
        <v>0.2234632922130711</v>
      </c>
      <c r="G144" s="76">
        <f>G142-G143</f>
        <v>171.704</v>
      </c>
      <c r="H144" s="150">
        <f t="shared" si="70"/>
        <v>0.32612490152767265</v>
      </c>
      <c r="I144" s="87">
        <f>I142-I143</f>
        <v>7.977999999999994</v>
      </c>
      <c r="J144" s="154">
        <f t="shared" si="67"/>
        <v>-0.7262182566918328</v>
      </c>
      <c r="K144" s="87">
        <f>K142-K143</f>
        <v>57.056999999999995</v>
      </c>
      <c r="L144" s="150">
        <f t="shared" si="71"/>
        <v>1.5162954796030863</v>
      </c>
      <c r="M144" s="87">
        <f>M142-M143</f>
        <v>60.155</v>
      </c>
      <c r="N144" s="150">
        <f t="shared" si="72"/>
        <v>0.35983452765784296</v>
      </c>
      <c r="O144" s="140">
        <f>O142-O143</f>
        <v>-163.638</v>
      </c>
      <c r="P144" s="154">
        <f>(O144-O108)/-O108</f>
        <v>-0.7601350987963732</v>
      </c>
      <c r="Q144" s="140">
        <f>Q142-Q143</f>
        <v>-32.349000000000004</v>
      </c>
      <c r="R144" s="108">
        <f>(Q144-Q108)/-Q108</f>
        <v>-0.7204169547412644</v>
      </c>
    </row>
    <row r="145" spans="1:18" ht="17.25" hidden="1" thickTop="1">
      <c r="A145" s="10">
        <v>2010</v>
      </c>
      <c r="B145" s="127" t="s">
        <v>7</v>
      </c>
      <c r="C145" s="128">
        <v>1318.834</v>
      </c>
      <c r="D145" s="125">
        <f t="shared" si="68"/>
        <v>0.49059192650762</v>
      </c>
      <c r="E145" s="129">
        <v>55.017</v>
      </c>
      <c r="F145" s="125">
        <f t="shared" si="69"/>
        <v>0.24377175928019174</v>
      </c>
      <c r="G145" s="130">
        <v>611.15</v>
      </c>
      <c r="H145" s="148">
        <f t="shared" si="70"/>
        <v>0.5201375001243669</v>
      </c>
      <c r="I145" s="147">
        <v>125.655</v>
      </c>
      <c r="J145" s="148">
        <f aca="true" t="shared" si="73" ref="J145:J150">(I145-I109)/I109</f>
        <v>0.4234010738802419</v>
      </c>
      <c r="K145" s="155">
        <v>121.645</v>
      </c>
      <c r="L145" s="148">
        <f t="shared" si="71"/>
        <v>1.066578325943292</v>
      </c>
      <c r="M145" s="155">
        <v>107.094</v>
      </c>
      <c r="N145" s="148">
        <f t="shared" si="72"/>
        <v>0.4366741343922298</v>
      </c>
      <c r="O145" s="156">
        <v>74.85</v>
      </c>
      <c r="P145" s="148">
        <f>(O145-O109)/O109</f>
        <v>0.41758678812901256</v>
      </c>
      <c r="Q145" s="156">
        <v>97.247</v>
      </c>
      <c r="R145" s="106">
        <f>(Q145-Q109)/Q109</f>
        <v>0.6265576128589827</v>
      </c>
    </row>
    <row r="146" spans="1:18" ht="16.5" hidden="1">
      <c r="A146" s="126" t="s">
        <v>63</v>
      </c>
      <c r="B146" s="131" t="s">
        <v>6</v>
      </c>
      <c r="C146" s="132">
        <v>1197.207</v>
      </c>
      <c r="D146" s="133">
        <f t="shared" si="68"/>
        <v>0.6447319976260607</v>
      </c>
      <c r="E146" s="134">
        <v>13.06</v>
      </c>
      <c r="F146" s="133">
        <f t="shared" si="69"/>
        <v>0.32333569763907194</v>
      </c>
      <c r="G146" s="100">
        <v>402.6</v>
      </c>
      <c r="H146" s="153">
        <f t="shared" si="70"/>
        <v>0.6427289048473968</v>
      </c>
      <c r="I146" s="136">
        <v>118.382</v>
      </c>
      <c r="J146" s="153">
        <f t="shared" si="73"/>
        <v>1.0527128019281788</v>
      </c>
      <c r="K146" s="136">
        <v>53.346</v>
      </c>
      <c r="L146" s="153">
        <f t="shared" si="71"/>
        <v>0.8087681822805411</v>
      </c>
      <c r="M146" s="136">
        <v>35.721</v>
      </c>
      <c r="N146" s="153">
        <f t="shared" si="72"/>
        <v>0.7068520642201832</v>
      </c>
      <c r="O146" s="157">
        <v>273.647</v>
      </c>
      <c r="P146" s="153">
        <f>(O146-O110)/O110</f>
        <v>0.6472850951119672</v>
      </c>
      <c r="Q146" s="157">
        <v>138.685</v>
      </c>
      <c r="R146" s="135">
        <f>(Q146-Q110)/Q110</f>
        <v>0.6284654133837465</v>
      </c>
    </row>
    <row r="147" spans="1:18" s="5" customFormat="1" ht="17.25" hidden="1" thickBot="1">
      <c r="A147" s="42"/>
      <c r="B147" s="14" t="s">
        <v>8</v>
      </c>
      <c r="C147" s="80">
        <f>C145-C146</f>
        <v>121.62699999999995</v>
      </c>
      <c r="D147" s="123">
        <f t="shared" si="68"/>
        <v>-0.22465384909605585</v>
      </c>
      <c r="E147" s="87">
        <f>E145-E146</f>
        <v>41.957</v>
      </c>
      <c r="F147" s="122">
        <f t="shared" si="69"/>
        <v>0.22092245016732134</v>
      </c>
      <c r="G147" s="76">
        <f>G145-G146</f>
        <v>208.54999999999995</v>
      </c>
      <c r="H147" s="150">
        <f t="shared" si="70"/>
        <v>0.32871632814291885</v>
      </c>
      <c r="I147" s="87">
        <f>I145-I146</f>
        <v>7.272999999999996</v>
      </c>
      <c r="J147" s="154">
        <f t="shared" si="73"/>
        <v>-0.7623746201849252</v>
      </c>
      <c r="K147" s="87">
        <f>K145-K146</f>
        <v>68.299</v>
      </c>
      <c r="L147" s="150">
        <f t="shared" si="71"/>
        <v>1.3254681647940074</v>
      </c>
      <c r="M147" s="87">
        <f>M145-M146</f>
        <v>71.37299999999999</v>
      </c>
      <c r="N147" s="150">
        <f t="shared" si="72"/>
        <v>0.3312132798657088</v>
      </c>
      <c r="O147" s="140">
        <f>O145-O146</f>
        <v>-198.797</v>
      </c>
      <c r="P147" s="154">
        <f>(O147-O111)/-O111</f>
        <v>-0.7543130454733981</v>
      </c>
      <c r="Q147" s="140">
        <f>Q145-Q146</f>
        <v>-41.438</v>
      </c>
      <c r="R147" s="108">
        <f>(Q147-Q111)/-Q111</f>
        <v>-0.6329602774274908</v>
      </c>
    </row>
    <row r="148" spans="1:18" ht="17.25" hidden="1" thickTop="1">
      <c r="A148" s="10">
        <v>2010</v>
      </c>
      <c r="B148" s="127" t="s">
        <v>7</v>
      </c>
      <c r="C148" s="128">
        <v>1557.831</v>
      </c>
      <c r="D148" s="125">
        <f aca="true" t="shared" si="74" ref="D148:D156">(C148-C112)/C112</f>
        <v>0.4730565930688856</v>
      </c>
      <c r="E148" s="129">
        <v>64.455</v>
      </c>
      <c r="F148" s="125">
        <f aca="true" t="shared" si="75" ref="F148:F156">(E148-E112)/E112</f>
        <v>0.2376152073732719</v>
      </c>
      <c r="G148" s="130">
        <v>724.843</v>
      </c>
      <c r="H148" s="148">
        <f aca="true" t="shared" si="76" ref="H148:H156">(G148-G112)/G112</f>
        <v>0.4996855150725177</v>
      </c>
      <c r="I148" s="147">
        <v>147.359</v>
      </c>
      <c r="J148" s="148">
        <f t="shared" si="73"/>
        <v>0.4189600385170921</v>
      </c>
      <c r="K148" s="155">
        <v>144.163</v>
      </c>
      <c r="L148" s="148">
        <f aca="true" t="shared" si="77" ref="L148:L156">(K148-K112)/K112</f>
        <v>0.9813496426608026</v>
      </c>
      <c r="M148" s="155">
        <v>125.699</v>
      </c>
      <c r="N148" s="148">
        <f aca="true" t="shared" si="78" ref="N148:N156">(M148-M112)/M112</f>
        <v>0.40776122746108173</v>
      </c>
      <c r="O148" s="156">
        <v>90.973</v>
      </c>
      <c r="P148" s="148">
        <f>(O148-O112)/O112</f>
        <v>0.4358112373737374</v>
      </c>
      <c r="Q148" s="156">
        <v>113.861</v>
      </c>
      <c r="R148" s="106">
        <f>(Q148-Q112)/Q112</f>
        <v>0.5679014045717433</v>
      </c>
    </row>
    <row r="149" spans="1:18" ht="16.5" hidden="1">
      <c r="A149" s="126" t="s">
        <v>65</v>
      </c>
      <c r="B149" s="131" t="s">
        <v>6</v>
      </c>
      <c r="C149" s="132">
        <v>1414.568</v>
      </c>
      <c r="D149" s="133">
        <f t="shared" si="74"/>
        <v>0.603764044306883</v>
      </c>
      <c r="E149" s="134">
        <v>15.393</v>
      </c>
      <c r="F149" s="133">
        <f t="shared" si="75"/>
        <v>0.3431937172774869</v>
      </c>
      <c r="G149" s="100">
        <v>475.118</v>
      </c>
      <c r="H149" s="153">
        <f t="shared" si="76"/>
        <v>0.6114434947768282</v>
      </c>
      <c r="I149" s="136">
        <v>138.432</v>
      </c>
      <c r="J149" s="153">
        <f t="shared" si="73"/>
        <v>0.9423600392872176</v>
      </c>
      <c r="K149" s="136">
        <v>62.598</v>
      </c>
      <c r="L149" s="153">
        <f t="shared" si="77"/>
        <v>0.7397998888271263</v>
      </c>
      <c r="M149" s="136">
        <v>41.953</v>
      </c>
      <c r="N149" s="153">
        <f t="shared" si="78"/>
        <v>0.6413536776212835</v>
      </c>
      <c r="O149" s="157">
        <v>327.812</v>
      </c>
      <c r="P149" s="153">
        <f>(O149-O113)/O113</f>
        <v>0.6069215686274511</v>
      </c>
      <c r="Q149" s="157">
        <v>163.383</v>
      </c>
      <c r="R149" s="135">
        <f>(Q149-Q113)/Q113</f>
        <v>0.597877750611247</v>
      </c>
    </row>
    <row r="150" spans="1:18" s="5" customFormat="1" ht="17.25" hidden="1" thickBot="1">
      <c r="A150" s="42"/>
      <c r="B150" s="14" t="s">
        <v>8</v>
      </c>
      <c r="C150" s="80">
        <f>C148-C149</f>
        <v>143.26299999999992</v>
      </c>
      <c r="D150" s="123">
        <f t="shared" si="74"/>
        <v>-0.1837796262534188</v>
      </c>
      <c r="E150" s="87">
        <f>E148-E149</f>
        <v>49.062</v>
      </c>
      <c r="F150" s="122">
        <f t="shared" si="75"/>
        <v>0.20782865583456428</v>
      </c>
      <c r="G150" s="76">
        <f>G148-G149</f>
        <v>249.72499999999997</v>
      </c>
      <c r="H150" s="150">
        <f t="shared" si="76"/>
        <v>0.3248713459599976</v>
      </c>
      <c r="I150" s="87">
        <f>I148-I149</f>
        <v>8.927000000000021</v>
      </c>
      <c r="J150" s="154">
        <f t="shared" si="73"/>
        <v>-0.7259975445058311</v>
      </c>
      <c r="K150" s="87">
        <f>K148-K149</f>
        <v>81.56500000000001</v>
      </c>
      <c r="L150" s="150">
        <f t="shared" si="77"/>
        <v>1.2176454594888524</v>
      </c>
      <c r="M150" s="87">
        <f>M148-M149</f>
        <v>83.746</v>
      </c>
      <c r="N150" s="150">
        <f t="shared" si="78"/>
        <v>0.31407500392279913</v>
      </c>
      <c r="O150" s="140">
        <f>O148-O149</f>
        <v>-236.839</v>
      </c>
      <c r="P150" s="154">
        <f>(O150-O114)/-O114</f>
        <v>-0.6840088168373153</v>
      </c>
      <c r="Q150" s="140">
        <f>Q148-Q149</f>
        <v>-49.522000000000006</v>
      </c>
      <c r="R150" s="108">
        <f>(Q150-Q114)/-Q114</f>
        <v>-0.6713466081673983</v>
      </c>
    </row>
    <row r="151" spans="1:18" ht="17.25" hidden="1" thickTop="1">
      <c r="A151" s="10">
        <v>2010</v>
      </c>
      <c r="B151" s="127" t="s">
        <v>7</v>
      </c>
      <c r="C151" s="128">
        <v>1798.312</v>
      </c>
      <c r="D151" s="125">
        <f t="shared" si="74"/>
        <v>0.44170948420928574</v>
      </c>
      <c r="E151" s="129">
        <v>73.812</v>
      </c>
      <c r="F151" s="125">
        <f t="shared" si="75"/>
        <v>0.23019999999999996</v>
      </c>
      <c r="G151" s="130">
        <v>841.497</v>
      </c>
      <c r="H151" s="148">
        <f t="shared" si="76"/>
        <v>0.47115888922300153</v>
      </c>
      <c r="I151" s="147">
        <v>170.046</v>
      </c>
      <c r="J151" s="148">
        <f aca="true" t="shared" si="79" ref="J151:J159">(I151-I115)/I115</f>
        <v>0.4005930318754633</v>
      </c>
      <c r="K151" s="155">
        <v>165.27</v>
      </c>
      <c r="L151" s="148">
        <f t="shared" si="77"/>
        <v>0.8286529907720906</v>
      </c>
      <c r="M151" s="155">
        <v>145.82</v>
      </c>
      <c r="N151" s="148">
        <f t="shared" si="78"/>
        <v>0.3904701967178724</v>
      </c>
      <c r="O151" s="156">
        <v>102.9</v>
      </c>
      <c r="P151" s="148">
        <f>(O151-O115)/O115</f>
        <v>0.367205665466431</v>
      </c>
      <c r="Q151" s="156">
        <v>129.769</v>
      </c>
      <c r="R151" s="106">
        <f>(Q151-Q115)/Q115</f>
        <v>0.5102413704815772</v>
      </c>
    </row>
    <row r="152" spans="1:18" ht="16.5" hidden="1">
      <c r="A152" s="126" t="s">
        <v>141</v>
      </c>
      <c r="B152" s="131" t="s">
        <v>6</v>
      </c>
      <c r="C152" s="132">
        <v>1632.32</v>
      </c>
      <c r="D152" s="133">
        <f t="shared" si="74"/>
        <v>0.5536982095044464</v>
      </c>
      <c r="E152" s="134">
        <v>18.11</v>
      </c>
      <c r="F152" s="133">
        <f t="shared" si="75"/>
        <v>0.3566559292830923</v>
      </c>
      <c r="G152" s="100">
        <v>555.231</v>
      </c>
      <c r="H152" s="153">
        <f t="shared" si="76"/>
        <v>0.5938105503678591</v>
      </c>
      <c r="I152" s="136">
        <v>161.052</v>
      </c>
      <c r="J152" s="153">
        <f t="shared" si="79"/>
        <v>0.8736780873712989</v>
      </c>
      <c r="K152" s="136">
        <v>72.852</v>
      </c>
      <c r="L152" s="153">
        <f t="shared" si="77"/>
        <v>0.6962443828727096</v>
      </c>
      <c r="M152" s="136">
        <v>48.407</v>
      </c>
      <c r="N152" s="153">
        <f t="shared" si="78"/>
        <v>0.5765184823318678</v>
      </c>
      <c r="O152" s="157">
        <v>368.912</v>
      </c>
      <c r="P152" s="153">
        <f>(O152-O116)/O116</f>
        <v>0.47404423986702465</v>
      </c>
      <c r="Q152" s="157">
        <v>189.111</v>
      </c>
      <c r="R152" s="135">
        <f>(Q152-Q116)/Q116</f>
        <v>0.5643358783677588</v>
      </c>
    </row>
    <row r="153" spans="1:18" s="5" customFormat="1" ht="17.25" hidden="1" thickBot="1">
      <c r="A153" s="42"/>
      <c r="B153" s="14" t="s">
        <v>8</v>
      </c>
      <c r="C153" s="80">
        <f>C151-C152</f>
        <v>165.99199999999996</v>
      </c>
      <c r="D153" s="123">
        <f t="shared" si="74"/>
        <v>-0.15630463953157386</v>
      </c>
      <c r="E153" s="87">
        <f>E151-E152</f>
        <v>55.702</v>
      </c>
      <c r="F153" s="122">
        <f t="shared" si="75"/>
        <v>0.1940151336520118</v>
      </c>
      <c r="G153" s="76">
        <f>G151-G152</f>
        <v>286.26599999999996</v>
      </c>
      <c r="H153" s="150">
        <f t="shared" si="76"/>
        <v>0.28009336892800135</v>
      </c>
      <c r="I153" s="87">
        <f>I151-I152</f>
        <v>8.994</v>
      </c>
      <c r="J153" s="154">
        <f t="shared" si="79"/>
        <v>-0.7463263291496263</v>
      </c>
      <c r="K153" s="87">
        <f>K151-K152</f>
        <v>92.418</v>
      </c>
      <c r="L153" s="150">
        <f t="shared" si="77"/>
        <v>0.9485546817348036</v>
      </c>
      <c r="M153" s="87">
        <f>M151-M152</f>
        <v>97.413</v>
      </c>
      <c r="N153" s="150">
        <f t="shared" si="78"/>
        <v>0.31344551411698085</v>
      </c>
      <c r="O153" s="140">
        <f>O151-O152</f>
        <v>-266.01199999999994</v>
      </c>
      <c r="P153" s="154">
        <f>(O153-O117)/-O117</f>
        <v>-0.5199904004936887</v>
      </c>
      <c r="Q153" s="140">
        <f>Q151-Q152</f>
        <v>-59.341999999999985</v>
      </c>
      <c r="R153" s="108">
        <f>(Q153-Q117)/-Q117</f>
        <v>-0.6972799816949345</v>
      </c>
    </row>
    <row r="154" spans="1:18" ht="17.25" hidden="1" thickTop="1">
      <c r="A154" s="10">
        <v>2010</v>
      </c>
      <c r="B154" s="127" t="s">
        <v>7</v>
      </c>
      <c r="C154" s="128">
        <v>2022.27</v>
      </c>
      <c r="D154" s="125">
        <f t="shared" si="74"/>
        <v>0.40629759181090536</v>
      </c>
      <c r="E154" s="129">
        <v>82.874</v>
      </c>
      <c r="F154" s="125">
        <f t="shared" si="75"/>
        <v>0.2182515765798873</v>
      </c>
      <c r="G154" s="130">
        <v>954.473</v>
      </c>
      <c r="H154" s="148">
        <f t="shared" si="76"/>
        <v>0.4404074000854158</v>
      </c>
      <c r="I154" s="147">
        <v>191.118</v>
      </c>
      <c r="J154" s="148">
        <f t="shared" si="79"/>
        <v>0.3773178342617883</v>
      </c>
      <c r="K154" s="155">
        <v>183.362</v>
      </c>
      <c r="L154" s="148">
        <f t="shared" si="77"/>
        <v>0.6741107296764296</v>
      </c>
      <c r="M154" s="155">
        <v>163.288</v>
      </c>
      <c r="N154" s="148">
        <f t="shared" si="78"/>
        <v>0.369314370052328</v>
      </c>
      <c r="O154" s="156">
        <v>111.865</v>
      </c>
      <c r="P154" s="148">
        <f>(O154-O118)/O118</f>
        <v>0.29352112024606564</v>
      </c>
      <c r="Q154" s="156">
        <v>144.521</v>
      </c>
      <c r="R154" s="106">
        <f>(Q154-Q118)/Q118</f>
        <v>0.46526954000263593</v>
      </c>
    </row>
    <row r="155" spans="1:18" ht="16.5" hidden="1">
      <c r="A155" s="126" t="s">
        <v>69</v>
      </c>
      <c r="B155" s="131" t="s">
        <v>6</v>
      </c>
      <c r="C155" s="132">
        <v>1838.505</v>
      </c>
      <c r="D155" s="133">
        <f t="shared" si="74"/>
        <v>0.5123525593937115</v>
      </c>
      <c r="E155" s="134">
        <v>20.503</v>
      </c>
      <c r="F155" s="133">
        <f t="shared" si="75"/>
        <v>0.32636822357355416</v>
      </c>
      <c r="G155" s="100">
        <v>633.147</v>
      </c>
      <c r="H155" s="153">
        <f t="shared" si="76"/>
        <v>0.5616832664900625</v>
      </c>
      <c r="I155" s="136">
        <v>180.311</v>
      </c>
      <c r="J155" s="153">
        <f t="shared" si="79"/>
        <v>0.7606604759254377</v>
      </c>
      <c r="K155" s="136">
        <v>81.92</v>
      </c>
      <c r="L155" s="153">
        <f t="shared" si="77"/>
        <v>0.6251388668465323</v>
      </c>
      <c r="M155" s="136">
        <v>54.199</v>
      </c>
      <c r="N155" s="153">
        <f t="shared" si="78"/>
        <v>0.5127553868482749</v>
      </c>
      <c r="O155" s="157">
        <v>410.897</v>
      </c>
      <c r="P155" s="153">
        <f>(O155-O119)/O119</f>
        <v>0.45129695822325183</v>
      </c>
      <c r="Q155" s="157">
        <v>213.458</v>
      </c>
      <c r="R155" s="135">
        <f>(Q155-Q119)/Q119</f>
        <v>0.5042529051535204</v>
      </c>
    </row>
    <row r="156" spans="1:18" s="5" customFormat="1" ht="17.25" hidden="1" thickBot="1">
      <c r="A156" s="42"/>
      <c r="B156" s="14" t="s">
        <v>8</v>
      </c>
      <c r="C156" s="80">
        <f>C154-C155</f>
        <v>183.76499999999987</v>
      </c>
      <c r="D156" s="123">
        <f t="shared" si="74"/>
        <v>-0.17353643563554935</v>
      </c>
      <c r="E156" s="87">
        <f>E154-E155</f>
        <v>62.370999999999995</v>
      </c>
      <c r="F156" s="122">
        <f t="shared" si="75"/>
        <v>0.18645970058399422</v>
      </c>
      <c r="G156" s="76">
        <f>G154-G155</f>
        <v>321.3259999999999</v>
      </c>
      <c r="H156" s="150">
        <f t="shared" si="76"/>
        <v>0.24925062690745073</v>
      </c>
      <c r="I156" s="87">
        <f>I154-I155</f>
        <v>10.806999999999988</v>
      </c>
      <c r="J156" s="154">
        <f t="shared" si="79"/>
        <v>-0.7026960110041268</v>
      </c>
      <c r="K156" s="87">
        <f>K154-K155</f>
        <v>101.442</v>
      </c>
      <c r="L156" s="150">
        <f t="shared" si="77"/>
        <v>0.715866035182679</v>
      </c>
      <c r="M156" s="87">
        <f>M154-M155</f>
        <v>109.08900000000001</v>
      </c>
      <c r="N156" s="150">
        <f t="shared" si="78"/>
        <v>0.3077079836969553</v>
      </c>
      <c r="O156" s="140">
        <f>O154-O155</f>
        <v>-299.032</v>
      </c>
      <c r="P156" s="154">
        <f>(O156-O120)/-O120</f>
        <v>-0.5206846925646982</v>
      </c>
      <c r="Q156" s="140">
        <f>Q154-Q155</f>
        <v>-68.93700000000001</v>
      </c>
      <c r="R156" s="108">
        <f>(Q156-Q120)/-Q120</f>
        <v>-0.5931087077093739</v>
      </c>
    </row>
    <row r="157" spans="1:18" ht="17.25" hidden="1" thickTop="1">
      <c r="A157" s="10">
        <v>2010</v>
      </c>
      <c r="B157" s="127" t="s">
        <v>7</v>
      </c>
      <c r="C157" s="128">
        <v>2264.17</v>
      </c>
      <c r="D157" s="125">
        <f aca="true" t="shared" si="80" ref="D157:D168">(C157-C121)/C121</f>
        <v>0.383592340215944</v>
      </c>
      <c r="E157" s="129">
        <v>93.029</v>
      </c>
      <c r="F157" s="125">
        <f aca="true" t="shared" si="81" ref="F157:F168">(E157-E121)/E121</f>
        <v>0.21354309343977862</v>
      </c>
      <c r="G157" s="130">
        <v>1077.015</v>
      </c>
      <c r="H157" s="148">
        <f aca="true" t="shared" si="82" ref="H157:H168">(G157-G121)/G121</f>
        <v>0.41948582906307347</v>
      </c>
      <c r="I157" s="147">
        <v>213.588</v>
      </c>
      <c r="J157" s="148">
        <f t="shared" si="79"/>
        <v>0.3591086393514601</v>
      </c>
      <c r="K157" s="155">
        <v>199.892</v>
      </c>
      <c r="L157" s="148">
        <f aca="true" t="shared" si="83" ref="L157:L168">(K157-K121)/K121</f>
        <v>0.5750441250630357</v>
      </c>
      <c r="M157" s="155">
        <v>182.859</v>
      </c>
      <c r="N157" s="148">
        <f aca="true" t="shared" si="84" ref="N157:N168">(M157-M121)/M121</f>
        <v>0.3603252419600813</v>
      </c>
      <c r="O157" s="156">
        <v>122.46</v>
      </c>
      <c r="P157" s="148">
        <f>(O157-O121)/O121</f>
        <v>0.27854167319196904</v>
      </c>
      <c r="Q157" s="156">
        <v>159.504</v>
      </c>
      <c r="R157" s="106">
        <f>(Q157-Q121)/Q121</f>
        <v>0.4385281385281385</v>
      </c>
    </row>
    <row r="158" spans="1:18" ht="16.5" hidden="1">
      <c r="A158" s="126" t="s">
        <v>147</v>
      </c>
      <c r="B158" s="131" t="s">
        <v>6</v>
      </c>
      <c r="C158" s="132">
        <v>2050.506</v>
      </c>
      <c r="D158" s="133">
        <f t="shared" si="80"/>
        <v>0.4842917440901762</v>
      </c>
      <c r="E158" s="134">
        <v>23.188</v>
      </c>
      <c r="F158" s="133">
        <f t="shared" si="81"/>
        <v>0.3193741109530583</v>
      </c>
      <c r="G158" s="100">
        <v>709.934</v>
      </c>
      <c r="H158" s="153">
        <f t="shared" si="82"/>
        <v>0.5307691644242047</v>
      </c>
      <c r="I158" s="136">
        <v>200.733</v>
      </c>
      <c r="J158" s="153">
        <f t="shared" si="79"/>
        <v>0.7132212995126614</v>
      </c>
      <c r="K158" s="136">
        <v>90.866</v>
      </c>
      <c r="L158" s="153">
        <f t="shared" si="83"/>
        <v>0.5697134071553198</v>
      </c>
      <c r="M158" s="136">
        <v>60.031</v>
      </c>
      <c r="N158" s="153">
        <f t="shared" si="84"/>
        <v>0.4696550542267485</v>
      </c>
      <c r="O158" s="157">
        <v>452.6</v>
      </c>
      <c r="P158" s="153">
        <f>(O158-O122)/O122</f>
        <v>0.41705855463784547</v>
      </c>
      <c r="Q158" s="157">
        <v>238.709</v>
      </c>
      <c r="R158" s="135">
        <f>(Q158-Q122)/Q122</f>
        <v>0.48083424835141647</v>
      </c>
    </row>
    <row r="159" spans="1:18" s="5" customFormat="1" ht="17.25" hidden="1" thickBot="1">
      <c r="A159" s="42"/>
      <c r="B159" s="14" t="s">
        <v>8</v>
      </c>
      <c r="C159" s="80">
        <f>C157-C158</f>
        <v>213.66400000000021</v>
      </c>
      <c r="D159" s="123">
        <f t="shared" si="80"/>
        <v>-0.16200994619016898</v>
      </c>
      <c r="E159" s="87">
        <f>E157-E158</f>
        <v>69.841</v>
      </c>
      <c r="F159" s="122">
        <f t="shared" si="81"/>
        <v>0.182062825807325</v>
      </c>
      <c r="G159" s="76">
        <f>G157-G158</f>
        <v>367.08100000000013</v>
      </c>
      <c r="H159" s="150">
        <f t="shared" si="82"/>
        <v>0.24451112015188553</v>
      </c>
      <c r="I159" s="87">
        <f>I157-I158</f>
        <v>12.85499999999999</v>
      </c>
      <c r="J159" s="154">
        <f t="shared" si="79"/>
        <v>-0.6785124793677789</v>
      </c>
      <c r="K159" s="87">
        <f>K157-K158</f>
        <v>109.026</v>
      </c>
      <c r="L159" s="150">
        <f t="shared" si="83"/>
        <v>0.5795146685983338</v>
      </c>
      <c r="M159" s="87">
        <f>M157-M158</f>
        <v>122.828</v>
      </c>
      <c r="N159" s="150">
        <f t="shared" si="84"/>
        <v>0.3126015217577158</v>
      </c>
      <c r="O159" s="140">
        <f>O157-O158</f>
        <v>-330.14000000000004</v>
      </c>
      <c r="P159" s="154">
        <f>(O159-O123)/-O123</f>
        <v>-0.4763900131029951</v>
      </c>
      <c r="Q159" s="140">
        <f>Q157-Q158</f>
        <v>-79.20500000000001</v>
      </c>
      <c r="R159" s="108">
        <f>(Q159-Q123)/-Q123</f>
        <v>-0.5740575130666346</v>
      </c>
    </row>
    <row r="160" spans="1:18" ht="17.25" hidden="1" thickTop="1">
      <c r="A160" s="10">
        <v>2010</v>
      </c>
      <c r="B160" s="127" t="s">
        <v>7</v>
      </c>
      <c r="C160" s="128">
        <v>2507.882</v>
      </c>
      <c r="D160" s="125">
        <f t="shared" si="80"/>
        <v>0.3655248642850532</v>
      </c>
      <c r="E160" s="129">
        <v>103.299</v>
      </c>
      <c r="F160" s="125">
        <f t="shared" si="81"/>
        <v>0.21526805566993332</v>
      </c>
      <c r="G160" s="130">
        <v>1196.202</v>
      </c>
      <c r="H160" s="148">
        <f t="shared" si="82"/>
        <v>0.39684804719521516</v>
      </c>
      <c r="I160" s="147">
        <v>236.334</v>
      </c>
      <c r="J160" s="148">
        <f aca="true" t="shared" si="85" ref="J160:J168">(I160-I124)/I124</f>
        <v>0.3487920830503542</v>
      </c>
      <c r="K160" s="155">
        <v>218.519</v>
      </c>
      <c r="L160" s="148">
        <f t="shared" si="83"/>
        <v>0.503171174641609</v>
      </c>
      <c r="M160" s="155">
        <v>202.835</v>
      </c>
      <c r="N160" s="148">
        <f t="shared" si="84"/>
        <v>0.3562931708915355</v>
      </c>
      <c r="O160" s="156">
        <v>135.972</v>
      </c>
      <c r="P160" s="148">
        <f>(O160-O124)/O124</f>
        <v>0.28724794092587347</v>
      </c>
      <c r="Q160" s="156">
        <v>176.38</v>
      </c>
      <c r="R160" s="106">
        <f>(Q160-Q124)/Q124</f>
        <v>0.41370908274822865</v>
      </c>
    </row>
    <row r="161" spans="1:18" ht="16.5" hidden="1">
      <c r="A161" s="126" t="s">
        <v>111</v>
      </c>
      <c r="B161" s="131" t="s">
        <v>6</v>
      </c>
      <c r="C161" s="132">
        <v>2290.109</v>
      </c>
      <c r="D161" s="133">
        <f t="shared" si="80"/>
        <v>0.4674814539037314</v>
      </c>
      <c r="E161" s="134">
        <v>26.129</v>
      </c>
      <c r="F161" s="133">
        <f t="shared" si="81"/>
        <v>0.31844787566858407</v>
      </c>
      <c r="G161" s="100">
        <v>789.478</v>
      </c>
      <c r="H161" s="153">
        <f t="shared" si="82"/>
        <v>0.493125191492259</v>
      </c>
      <c r="I161" s="136">
        <v>222.558</v>
      </c>
      <c r="J161" s="153">
        <f t="shared" si="85"/>
        <v>0.6453236931402337</v>
      </c>
      <c r="K161" s="136">
        <v>99.582</v>
      </c>
      <c r="L161" s="153">
        <f t="shared" si="83"/>
        <v>0.5073108709472345</v>
      </c>
      <c r="M161" s="136">
        <v>66.565</v>
      </c>
      <c r="N161" s="153">
        <f t="shared" si="84"/>
        <v>0.4406761319366288</v>
      </c>
      <c r="O161" s="157">
        <v>507.312</v>
      </c>
      <c r="P161" s="153">
        <f>(O161-O125)/O125</f>
        <v>0.44064201190993446</v>
      </c>
      <c r="Q161" s="157">
        <v>266.289</v>
      </c>
      <c r="R161" s="135">
        <f>(Q161-Q125)/Q125</f>
        <v>0.456786949100617</v>
      </c>
    </row>
    <row r="162" spans="1:18" s="5" customFormat="1" ht="17.25" hidden="1" thickBot="1">
      <c r="A162" s="42"/>
      <c r="B162" s="14" t="s">
        <v>8</v>
      </c>
      <c r="C162" s="80">
        <f>C160-C161</f>
        <v>217.77300000000014</v>
      </c>
      <c r="D162" s="123">
        <f t="shared" si="80"/>
        <v>-0.2109645324801897</v>
      </c>
      <c r="E162" s="87">
        <f>E160-E161</f>
        <v>77.17</v>
      </c>
      <c r="F162" s="122">
        <f t="shared" si="81"/>
        <v>0.1838976420232268</v>
      </c>
      <c r="G162" s="76">
        <f>G160-G161</f>
        <v>406.72400000000005</v>
      </c>
      <c r="H162" s="150">
        <f t="shared" si="82"/>
        <v>0.24146561828482144</v>
      </c>
      <c r="I162" s="87">
        <f>I160-I161</f>
        <v>13.77600000000001</v>
      </c>
      <c r="J162" s="154">
        <f t="shared" si="85"/>
        <v>-0.6551862234681615</v>
      </c>
      <c r="K162" s="87">
        <f>K160-K161</f>
        <v>118.93700000000001</v>
      </c>
      <c r="L162" s="150">
        <f t="shared" si="83"/>
        <v>0.49972259349860026</v>
      </c>
      <c r="M162" s="87">
        <f>M160-M161</f>
        <v>136.27</v>
      </c>
      <c r="N162" s="150">
        <f t="shared" si="84"/>
        <v>0.3185675442925294</v>
      </c>
      <c r="O162" s="140">
        <f>O160-O161</f>
        <v>-371.34000000000003</v>
      </c>
      <c r="P162" s="154">
        <f>(O162-O126)/-O126</f>
        <v>-0.5063708607659639</v>
      </c>
      <c r="Q162" s="140">
        <f>Q160-Q161</f>
        <v>-89.90899999999999</v>
      </c>
      <c r="R162" s="108">
        <f>(Q162-Q126)/-Q126</f>
        <v>-0.549407182739367</v>
      </c>
    </row>
    <row r="163" spans="1:18" ht="17.25" thickTop="1">
      <c r="A163" s="10">
        <v>2010</v>
      </c>
      <c r="B163" s="127" t="s">
        <v>7</v>
      </c>
      <c r="C163" s="128">
        <v>2746.009</v>
      </c>
      <c r="D163" s="125">
        <f t="shared" si="80"/>
        <v>0.348231421741216</v>
      </c>
      <c r="E163" s="129">
        <v>113.013</v>
      </c>
      <c r="F163" s="125">
        <f t="shared" si="81"/>
        <v>0.20941954539617313</v>
      </c>
      <c r="G163" s="130">
        <v>1312.769</v>
      </c>
      <c r="H163" s="148">
        <f t="shared" si="82"/>
        <v>0.3787461389890426</v>
      </c>
      <c r="I163" s="147">
        <v>258.843</v>
      </c>
      <c r="J163" s="148">
        <f t="shared" si="85"/>
        <v>0.33704040414475667</v>
      </c>
      <c r="K163" s="155">
        <v>236.237</v>
      </c>
      <c r="L163" s="148">
        <f t="shared" si="83"/>
        <v>0.46845978840583313</v>
      </c>
      <c r="M163" s="155">
        <v>222.546</v>
      </c>
      <c r="N163" s="148">
        <f t="shared" si="84"/>
        <v>0.3468535531428155</v>
      </c>
      <c r="O163" s="156">
        <v>148.465</v>
      </c>
      <c r="P163" s="148">
        <f>(O163-O127)/O127</f>
        <v>0.2692136714141604</v>
      </c>
      <c r="Q163" s="156">
        <v>192.272</v>
      </c>
      <c r="R163" s="106">
        <f>(Q163-Q127)/Q127</f>
        <v>0.38025297554952553</v>
      </c>
    </row>
    <row r="164" spans="1:18" ht="16.5">
      <c r="A164" s="126"/>
      <c r="B164" s="131" t="s">
        <v>6</v>
      </c>
      <c r="C164" s="132">
        <v>2512.363</v>
      </c>
      <c r="D164" s="133">
        <f t="shared" si="80"/>
        <v>0.4408188311669691</v>
      </c>
      <c r="E164" s="134">
        <v>29.022</v>
      </c>
      <c r="F164" s="133">
        <f t="shared" si="81"/>
        <v>0.3252054794520548</v>
      </c>
      <c r="G164" s="100">
        <v>865.228</v>
      </c>
      <c r="H164" s="153">
        <f t="shared" si="82"/>
        <v>0.46637629333355934</v>
      </c>
      <c r="I164" s="136">
        <v>243.525</v>
      </c>
      <c r="J164" s="153">
        <f t="shared" si="85"/>
        <v>0.6026337091074214</v>
      </c>
      <c r="K164" s="136">
        <v>108.58</v>
      </c>
      <c r="L164" s="153">
        <f t="shared" si="83"/>
        <v>0.4545600685885758</v>
      </c>
      <c r="M164" s="136">
        <v>73.151</v>
      </c>
      <c r="N164" s="153">
        <f t="shared" si="84"/>
        <v>0.43032282032731745</v>
      </c>
      <c r="O164" s="157">
        <v>553.261</v>
      </c>
      <c r="P164" s="153">
        <f>(O164-O128)/O128</f>
        <v>0.40651828500972387</v>
      </c>
      <c r="Q164" s="157">
        <v>293.391</v>
      </c>
      <c r="R164" s="135">
        <f>(Q164-Q128)/Q128</f>
        <v>0.436437877296829</v>
      </c>
    </row>
    <row r="165" spans="1:18" s="5" customFormat="1" ht="17.25" thickBot="1">
      <c r="A165" s="42"/>
      <c r="B165" s="14" t="s">
        <v>8</v>
      </c>
      <c r="C165" s="80">
        <f>C163-C164</f>
        <v>233.64600000000019</v>
      </c>
      <c r="D165" s="123">
        <f t="shared" si="80"/>
        <v>-0.20269311093214634</v>
      </c>
      <c r="E165" s="87">
        <f>E163-E164</f>
        <v>83.99100000000001</v>
      </c>
      <c r="F165" s="122">
        <f t="shared" si="81"/>
        <v>0.17397685340489769</v>
      </c>
      <c r="G165" s="76">
        <f>G163-G164</f>
        <v>447.54100000000005</v>
      </c>
      <c r="H165" s="150">
        <f t="shared" si="82"/>
        <v>0.23595285306350128</v>
      </c>
      <c r="I165" s="87">
        <f>I163-I164</f>
        <v>15.318000000000012</v>
      </c>
      <c r="J165" s="154">
        <f t="shared" si="85"/>
        <v>-0.6321413991018464</v>
      </c>
      <c r="K165" s="87">
        <f>K163-K164</f>
        <v>127.657</v>
      </c>
      <c r="L165" s="150">
        <f t="shared" si="83"/>
        <v>0.48049312272400435</v>
      </c>
      <c r="M165" s="87">
        <f>M163-M164</f>
        <v>149.39499999999998</v>
      </c>
      <c r="N165" s="150">
        <f t="shared" si="84"/>
        <v>0.30943720363569405</v>
      </c>
      <c r="O165" s="140">
        <f>O163-O164</f>
        <v>-404.79599999999994</v>
      </c>
      <c r="P165" s="154">
        <f>(O165-O129)/-O129</f>
        <v>-0.4646303472380514</v>
      </c>
      <c r="Q165" s="140">
        <f>Q163-Q164</f>
        <v>-101.11900000000003</v>
      </c>
      <c r="R165" s="108">
        <f>(Q165-Q129)/-Q129</f>
        <v>-0.5569464332455698</v>
      </c>
    </row>
    <row r="166" spans="1:18" ht="17.25" hidden="1" thickTop="1">
      <c r="A166" s="10">
        <v>2011</v>
      </c>
      <c r="B166" s="127" t="s">
        <v>7</v>
      </c>
      <c r="C166" s="128">
        <v>253.329</v>
      </c>
      <c r="D166" s="125">
        <f t="shared" si="80"/>
        <v>0.16537399944797135</v>
      </c>
      <c r="E166" s="129">
        <v>10.27</v>
      </c>
      <c r="F166" s="125">
        <f t="shared" si="81"/>
        <v>0.23899143443117385</v>
      </c>
      <c r="G166" s="130">
        <v>120.049</v>
      </c>
      <c r="H166" s="148">
        <f t="shared" si="82"/>
        <v>0.1894754572657195</v>
      </c>
      <c r="I166" s="147">
        <v>25.016</v>
      </c>
      <c r="J166" s="148">
        <f t="shared" si="85"/>
        <v>0.23322652206063585</v>
      </c>
      <c r="K166" s="155">
        <v>19.787</v>
      </c>
      <c r="L166" s="148">
        <f t="shared" si="83"/>
        <v>0.0706092414240883</v>
      </c>
      <c r="M166" s="155">
        <v>20.481</v>
      </c>
      <c r="N166" s="148">
        <f t="shared" si="84"/>
        <v>0.1716819221967964</v>
      </c>
      <c r="O166" s="156">
        <v>14.767</v>
      </c>
      <c r="P166" s="148">
        <f>(O166-O130)/O130</f>
        <v>-0.015467697846523173</v>
      </c>
      <c r="Q166" s="156">
        <v>18.896</v>
      </c>
      <c r="R166" s="106">
        <f>(Q166-Q130)/Q130</f>
        <v>0.21400578220366215</v>
      </c>
    </row>
    <row r="167" spans="1:18" ht="16.5" hidden="1">
      <c r="A167" s="126" t="s">
        <v>118</v>
      </c>
      <c r="B167" s="131" t="s">
        <v>6</v>
      </c>
      <c r="C167" s="132">
        <v>234.567</v>
      </c>
      <c r="D167" s="133">
        <f t="shared" si="80"/>
        <v>0.21852354013745384</v>
      </c>
      <c r="E167" s="134">
        <v>3.249</v>
      </c>
      <c r="F167" s="133">
        <f t="shared" si="81"/>
        <v>0.4107685627442467</v>
      </c>
      <c r="G167" s="100">
        <v>79.036</v>
      </c>
      <c r="H167" s="153">
        <f t="shared" si="82"/>
        <v>0.260703120015313</v>
      </c>
      <c r="I167" s="136">
        <v>23.524</v>
      </c>
      <c r="J167" s="153">
        <f t="shared" si="85"/>
        <v>0.3763969340588614</v>
      </c>
      <c r="K167" s="136">
        <v>8.442</v>
      </c>
      <c r="L167" s="153">
        <f t="shared" si="83"/>
        <v>0.1227556855964889</v>
      </c>
      <c r="M167" s="136">
        <v>7.241</v>
      </c>
      <c r="N167" s="153">
        <f t="shared" si="84"/>
        <v>0.30351035103510354</v>
      </c>
      <c r="O167" s="157">
        <v>50.571</v>
      </c>
      <c r="P167" s="153">
        <f>(O167-O131)/O131</f>
        <v>0.10453205198209024</v>
      </c>
      <c r="Q167" s="157">
        <v>28.475</v>
      </c>
      <c r="R167" s="135">
        <f>(Q167-Q131)/Q131</f>
        <v>0.26634350262385487</v>
      </c>
    </row>
    <row r="168" spans="1:18" s="5" customFormat="1" ht="17.25" hidden="1" thickBot="1">
      <c r="A168" s="42"/>
      <c r="B168" s="14" t="s">
        <v>8</v>
      </c>
      <c r="C168" s="80">
        <f>C166-C167</f>
        <v>18.762</v>
      </c>
      <c r="D168" s="123">
        <f t="shared" si="80"/>
        <v>-0.24587001085252594</v>
      </c>
      <c r="E168" s="87">
        <f>E166-E167</f>
        <v>7.020999999999999</v>
      </c>
      <c r="F168" s="122">
        <f t="shared" si="81"/>
        <v>0.17290344136318064</v>
      </c>
      <c r="G168" s="76">
        <f>G166-G167</f>
        <v>41.013000000000005</v>
      </c>
      <c r="H168" s="150">
        <f t="shared" si="82"/>
        <v>0.07268399853533512</v>
      </c>
      <c r="I168" s="87">
        <f>I166-I167</f>
        <v>1.4919999999999973</v>
      </c>
      <c r="J168" s="154">
        <f t="shared" si="85"/>
        <v>-0.5328741390106456</v>
      </c>
      <c r="K168" s="87">
        <f>K166-K167</f>
        <v>11.344999999999999</v>
      </c>
      <c r="L168" s="150">
        <f t="shared" si="83"/>
        <v>0.03484447687676728</v>
      </c>
      <c r="M168" s="87">
        <f>M166-M167</f>
        <v>13.240000000000002</v>
      </c>
      <c r="N168" s="150">
        <f t="shared" si="84"/>
        <v>0.11027253668763112</v>
      </c>
      <c r="O168" s="140">
        <f>O166-O167</f>
        <v>-35.804</v>
      </c>
      <c r="P168" s="154">
        <f>(O168-O132)/-O132</f>
        <v>-0.1629961670889368</v>
      </c>
      <c r="Q168" s="140">
        <f>Q166-Q167</f>
        <v>-9.579</v>
      </c>
      <c r="R168" s="108">
        <f>(Q168-Q132)/-Q132</f>
        <v>-0.3840485478977025</v>
      </c>
    </row>
    <row r="169" spans="1:18" ht="17.25" hidden="1" thickTop="1">
      <c r="A169" s="10">
        <v>2011</v>
      </c>
      <c r="B169" s="127" t="s">
        <v>7</v>
      </c>
      <c r="C169" s="128">
        <v>465.574</v>
      </c>
      <c r="D169" s="125">
        <f aca="true" t="shared" si="86" ref="D169:D177">(C169-C133)/C133</f>
        <v>0.21161508253547737</v>
      </c>
      <c r="E169" s="129">
        <v>18.975</v>
      </c>
      <c r="F169" s="125">
        <f aca="true" t="shared" si="87" ref="F169:F177">(E169-E133)/E133</f>
        <v>0.331672398063022</v>
      </c>
      <c r="G169" s="130">
        <v>217.427</v>
      </c>
      <c r="H169" s="148">
        <f aca="true" t="shared" si="88" ref="H169:H177">(G169-G133)/G133</f>
        <v>0.20586440978769663</v>
      </c>
      <c r="I169" s="147">
        <v>44.548</v>
      </c>
      <c r="J169" s="148">
        <f aca="true" t="shared" si="89" ref="J169:J177">(I169-I133)/I133</f>
        <v>0.24289939177501266</v>
      </c>
      <c r="K169" s="155">
        <v>37.096</v>
      </c>
      <c r="L169" s="148">
        <f aca="true" t="shared" si="90" ref="L169:L177">(K169-K133)/K133</f>
        <v>0.06591575196827759</v>
      </c>
      <c r="M169" s="155">
        <v>38.95</v>
      </c>
      <c r="N169" s="148">
        <f aca="true" t="shared" si="91" ref="N169:N177">(M169-M133)/M133</f>
        <v>0.29247411733474926</v>
      </c>
      <c r="O169" s="156">
        <v>27.956</v>
      </c>
      <c r="P169" s="148">
        <f>(O169-O133)/O133</f>
        <v>0.12526163258734496</v>
      </c>
      <c r="Q169" s="156">
        <v>38.186</v>
      </c>
      <c r="R169" s="106">
        <f>(Q169-Q133)/Q133</f>
        <v>0.3840020296473487</v>
      </c>
    </row>
    <row r="170" spans="1:18" ht="16.5" hidden="1">
      <c r="A170" s="126" t="s">
        <v>183</v>
      </c>
      <c r="B170" s="131" t="s">
        <v>6</v>
      </c>
      <c r="C170" s="132">
        <v>437.63</v>
      </c>
      <c r="D170" s="133">
        <f t="shared" si="86"/>
        <v>0.24927206915057606</v>
      </c>
      <c r="E170" s="134">
        <v>5.32</v>
      </c>
      <c r="F170" s="133">
        <f t="shared" si="87"/>
        <v>0.32833957553058685</v>
      </c>
      <c r="G170" s="100">
        <v>144.738</v>
      </c>
      <c r="H170" s="153">
        <f t="shared" si="88"/>
        <v>0.2407248662734878</v>
      </c>
      <c r="I170" s="136">
        <v>43.38</v>
      </c>
      <c r="J170" s="153">
        <f t="shared" si="89"/>
        <v>0.3382693197593708</v>
      </c>
      <c r="K170" s="136">
        <v>16.176</v>
      </c>
      <c r="L170" s="153">
        <f t="shared" si="90"/>
        <v>0.0774661959634982</v>
      </c>
      <c r="M170" s="136">
        <v>13.112</v>
      </c>
      <c r="N170" s="153">
        <f t="shared" si="91"/>
        <v>0.27872049931733966</v>
      </c>
      <c r="O170" s="157">
        <v>100.666</v>
      </c>
      <c r="P170" s="153">
        <f>(O170-O134)/O134</f>
        <v>0.28132477979736276</v>
      </c>
      <c r="Q170" s="157">
        <v>54.474</v>
      </c>
      <c r="R170" s="135">
        <f>(Q170-Q134)/Q134</f>
        <v>0.26613053179620666</v>
      </c>
    </row>
    <row r="171" spans="1:18" s="5" customFormat="1" ht="17.25" hidden="1" thickBot="1">
      <c r="A171" s="42"/>
      <c r="B171" s="14" t="s">
        <v>8</v>
      </c>
      <c r="C171" s="80">
        <f>C169-C170</f>
        <v>27.944000000000017</v>
      </c>
      <c r="D171" s="123">
        <f t="shared" si="86"/>
        <v>-0.17693146004535953</v>
      </c>
      <c r="E171" s="87">
        <f>E169-E170</f>
        <v>13.655000000000001</v>
      </c>
      <c r="F171" s="122">
        <f t="shared" si="87"/>
        <v>0.3329754002342836</v>
      </c>
      <c r="G171" s="76">
        <f>G169-G170</f>
        <v>72.689</v>
      </c>
      <c r="H171" s="150">
        <f t="shared" si="88"/>
        <v>0.14197511468610582</v>
      </c>
      <c r="I171" s="87">
        <f>I169-I170</f>
        <v>1.1679999999999993</v>
      </c>
      <c r="J171" s="154">
        <f t="shared" si="89"/>
        <v>-0.6591771228479721</v>
      </c>
      <c r="K171" s="87">
        <f>K169-K170</f>
        <v>20.919999999999998</v>
      </c>
      <c r="L171" s="150">
        <f t="shared" si="90"/>
        <v>0.05715296376774959</v>
      </c>
      <c r="M171" s="87">
        <f>M169-M170</f>
        <v>25.838</v>
      </c>
      <c r="N171" s="150">
        <f t="shared" si="91"/>
        <v>0.29956744794286305</v>
      </c>
      <c r="O171" s="140">
        <f>O169-O170</f>
        <v>-72.71</v>
      </c>
      <c r="P171" s="154">
        <f>(O171-O135)/-O135</f>
        <v>-0.35349962769918103</v>
      </c>
      <c r="Q171" s="140">
        <f>Q169-Q170</f>
        <v>-16.287999999999997</v>
      </c>
      <c r="R171" s="108">
        <f>(Q171-Q135)/-Q135</f>
        <v>-0.05540076459534743</v>
      </c>
    </row>
    <row r="172" spans="1:18" ht="17.25" hidden="1" thickTop="1">
      <c r="A172" s="10">
        <v>2011</v>
      </c>
      <c r="B172" s="127" t="s">
        <v>7</v>
      </c>
      <c r="C172" s="128">
        <v>737.769</v>
      </c>
      <c r="D172" s="125">
        <f t="shared" si="86"/>
        <v>0.19414491552583107</v>
      </c>
      <c r="E172" s="129">
        <v>31.345</v>
      </c>
      <c r="F172" s="125">
        <f t="shared" si="87"/>
        <v>0.28074691509356864</v>
      </c>
      <c r="G172" s="130">
        <v>338.41</v>
      </c>
      <c r="H172" s="148">
        <f t="shared" si="88"/>
        <v>0.17874285077361432</v>
      </c>
      <c r="I172" s="147">
        <v>71.715</v>
      </c>
      <c r="J172" s="148">
        <f t="shared" si="89"/>
        <v>0.2270720689891178</v>
      </c>
      <c r="K172" s="155">
        <v>59.051</v>
      </c>
      <c r="L172" s="148">
        <f t="shared" si="90"/>
        <v>0.048993658181301455</v>
      </c>
      <c r="M172" s="155">
        <v>62.264</v>
      </c>
      <c r="N172" s="148">
        <f t="shared" si="91"/>
        <v>0.24259599265586346</v>
      </c>
      <c r="O172" s="156">
        <v>44.437</v>
      </c>
      <c r="P172" s="148">
        <f>(O172-O136)/O136</f>
        <v>0.21346258874931734</v>
      </c>
      <c r="Q172" s="156">
        <v>60.537</v>
      </c>
      <c r="R172" s="106">
        <f>(Q172-Q136)/Q136</f>
        <v>0.28539578732801096</v>
      </c>
    </row>
    <row r="173" spans="1:18" ht="16.5" hidden="1">
      <c r="A173" s="126" t="s">
        <v>186</v>
      </c>
      <c r="B173" s="131" t="s">
        <v>6</v>
      </c>
      <c r="C173" s="132">
        <v>692.242</v>
      </c>
      <c r="D173" s="133">
        <f t="shared" si="86"/>
        <v>0.21749270111505842</v>
      </c>
      <c r="E173" s="134">
        <v>8.53</v>
      </c>
      <c r="F173" s="133">
        <f t="shared" si="87"/>
        <v>0.3481902955587165</v>
      </c>
      <c r="G173" s="100">
        <v>227.267</v>
      </c>
      <c r="H173" s="153">
        <f t="shared" si="88"/>
        <v>0.18277057268355643</v>
      </c>
      <c r="I173" s="136">
        <v>69.021</v>
      </c>
      <c r="J173" s="153">
        <f t="shared" si="89"/>
        <v>0.3038328579254586</v>
      </c>
      <c r="K173" s="136">
        <v>27.374</v>
      </c>
      <c r="L173" s="153">
        <f t="shared" si="90"/>
        <v>0.09715430861723445</v>
      </c>
      <c r="M173" s="136">
        <v>20.582</v>
      </c>
      <c r="N173" s="153">
        <f t="shared" si="91"/>
        <v>0.21220330997114092</v>
      </c>
      <c r="O173" s="157">
        <v>157.442</v>
      </c>
      <c r="P173" s="153">
        <f>(O173-O137)/O137</f>
        <v>0.22070772856965643</v>
      </c>
      <c r="Q173" s="157">
        <v>87.667</v>
      </c>
      <c r="R173" s="135">
        <f>(Q173-Q137)/Q137</f>
        <v>0.30210762398443425</v>
      </c>
    </row>
    <row r="174" spans="1:18" s="5" customFormat="1" ht="17.25" hidden="1" thickBot="1">
      <c r="A174" s="42"/>
      <c r="B174" s="14" t="s">
        <v>8</v>
      </c>
      <c r="C174" s="80">
        <f>C172-C173</f>
        <v>45.527000000000044</v>
      </c>
      <c r="D174" s="123">
        <f t="shared" si="86"/>
        <v>-0.07544372689979938</v>
      </c>
      <c r="E174" s="87">
        <f>E172-E173</f>
        <v>22.814999999999998</v>
      </c>
      <c r="F174" s="122">
        <f t="shared" si="87"/>
        <v>0.2572326004298231</v>
      </c>
      <c r="G174" s="76">
        <f>G172-G173</f>
        <v>111.14300000000003</v>
      </c>
      <c r="H174" s="150">
        <f t="shared" si="88"/>
        <v>0.17059170475849464</v>
      </c>
      <c r="I174" s="87">
        <f>I172-I173</f>
        <v>2.6940000000000026</v>
      </c>
      <c r="J174" s="154">
        <f t="shared" si="89"/>
        <v>-0.5108044307245324</v>
      </c>
      <c r="K174" s="87">
        <f>K172-K173</f>
        <v>31.677000000000003</v>
      </c>
      <c r="L174" s="150">
        <f t="shared" si="90"/>
        <v>0.010656286890214823</v>
      </c>
      <c r="M174" s="87">
        <f>M172-M173</f>
        <v>41.682</v>
      </c>
      <c r="N174" s="150">
        <f t="shared" si="91"/>
        <v>0.2581725980258989</v>
      </c>
      <c r="O174" s="140">
        <f>O172-O173</f>
        <v>-113.00500000000001</v>
      </c>
      <c r="P174" s="154">
        <f>(O174-O138)/-O138</f>
        <v>-0.2235804928753954</v>
      </c>
      <c r="Q174" s="140">
        <f>Q172-Q173</f>
        <v>-27.130000000000003</v>
      </c>
      <c r="R174" s="108">
        <f>(Q174-Q138)/-Q138</f>
        <v>-0.34101131926251793</v>
      </c>
    </row>
    <row r="175" spans="1:18" ht="17.25" hidden="1" thickTop="1">
      <c r="A175" s="10">
        <v>2011</v>
      </c>
      <c r="B175" s="127" t="s">
        <v>7</v>
      </c>
      <c r="C175" s="128">
        <v>1010.815</v>
      </c>
      <c r="D175" s="125">
        <f t="shared" si="86"/>
        <v>0.2076065659944568</v>
      </c>
      <c r="E175" s="129">
        <v>43.318</v>
      </c>
      <c r="F175" s="125">
        <f t="shared" si="87"/>
        <v>0.262510565124887</v>
      </c>
      <c r="G175" s="130">
        <v>464.735</v>
      </c>
      <c r="H175" s="148">
        <f t="shared" si="88"/>
        <v>0.19029446492007673</v>
      </c>
      <c r="I175" s="147">
        <v>98.28</v>
      </c>
      <c r="J175" s="148">
        <f t="shared" si="89"/>
        <v>0.2428392579384651</v>
      </c>
      <c r="K175" s="155">
        <v>79.198</v>
      </c>
      <c r="L175" s="148">
        <f t="shared" si="90"/>
        <v>0.029789225948223138</v>
      </c>
      <c r="M175" s="155">
        <v>85.045</v>
      </c>
      <c r="N175" s="148">
        <f t="shared" si="91"/>
        <v>0.2356342714341756</v>
      </c>
      <c r="O175" s="156">
        <v>61.156</v>
      </c>
      <c r="P175" s="148">
        <f>(O175-O139)/O139</f>
        <v>0.3129240017174753</v>
      </c>
      <c r="Q175" s="156">
        <v>82.41</v>
      </c>
      <c r="R175" s="106">
        <f>(Q175-Q139)/Q139</f>
        <v>0.3094254480742341</v>
      </c>
    </row>
    <row r="176" spans="1:18" ht="16.5" hidden="1">
      <c r="A176" s="126" t="s">
        <v>129</v>
      </c>
      <c r="B176" s="131" t="s">
        <v>6</v>
      </c>
      <c r="C176" s="132">
        <v>935.795</v>
      </c>
      <c r="D176" s="133">
        <f t="shared" si="86"/>
        <v>0.22746691606143393</v>
      </c>
      <c r="E176" s="134">
        <v>11.526</v>
      </c>
      <c r="F176" s="133">
        <f t="shared" si="87"/>
        <v>0.3545657539076271</v>
      </c>
      <c r="G176" s="100">
        <v>299.611</v>
      </c>
      <c r="H176" s="153">
        <f t="shared" si="88"/>
        <v>0.15351238555775432</v>
      </c>
      <c r="I176" s="136">
        <v>93.944</v>
      </c>
      <c r="J176" s="153">
        <f t="shared" si="89"/>
        <v>0.30621098149358317</v>
      </c>
      <c r="K176" s="136">
        <v>37.295</v>
      </c>
      <c r="L176" s="153">
        <f t="shared" si="90"/>
        <v>0.10904603306768174</v>
      </c>
      <c r="M176" s="136">
        <v>27.927</v>
      </c>
      <c r="N176" s="153">
        <f t="shared" si="91"/>
        <v>0.22939778129952448</v>
      </c>
      <c r="O176" s="157">
        <v>220.901</v>
      </c>
      <c r="P176" s="153">
        <f>(O176-O140)/O140</f>
        <v>0.27715015841446783</v>
      </c>
      <c r="Q176" s="157">
        <v>117.606</v>
      </c>
      <c r="R176" s="135">
        <f>(Q176-Q140)/Q140</f>
        <v>0.3178914812075573</v>
      </c>
    </row>
    <row r="177" spans="1:18" s="5" customFormat="1" ht="17.25" hidden="1" thickBot="1">
      <c r="A177" s="42"/>
      <c r="B177" s="14" t="s">
        <v>8</v>
      </c>
      <c r="C177" s="80">
        <f>C175-C176</f>
        <v>75.0200000000001</v>
      </c>
      <c r="D177" s="289">
        <f t="shared" si="86"/>
        <v>0.004808400637550411</v>
      </c>
      <c r="E177" s="87">
        <f>E175-E176</f>
        <v>31.791999999999998</v>
      </c>
      <c r="F177" s="122">
        <f t="shared" si="87"/>
        <v>0.23215254631423915</v>
      </c>
      <c r="G177" s="76">
        <f>G175-G176</f>
        <v>165.12400000000002</v>
      </c>
      <c r="H177" s="150">
        <f t="shared" si="88"/>
        <v>0.2633914567058662</v>
      </c>
      <c r="I177" s="87">
        <f>I175-I176</f>
        <v>4.3359999999999985</v>
      </c>
      <c r="J177" s="154">
        <f t="shared" si="89"/>
        <v>-0.3940749021799883</v>
      </c>
      <c r="K177" s="87">
        <f>K175-K176</f>
        <v>41.90299999999999</v>
      </c>
      <c r="L177" s="154">
        <f t="shared" si="90"/>
        <v>-0.03179371057556794</v>
      </c>
      <c r="M177" s="87">
        <f>M175-M176</f>
        <v>57.118</v>
      </c>
      <c r="N177" s="150">
        <f t="shared" si="91"/>
        <v>0.23870659929301047</v>
      </c>
      <c r="O177" s="140">
        <f>O175-O176</f>
        <v>-159.745</v>
      </c>
      <c r="P177" s="154">
        <f>(O177-O141)/-O141</f>
        <v>-0.26396537536397013</v>
      </c>
      <c r="Q177" s="140">
        <f>Q175-Q176</f>
        <v>-35.196</v>
      </c>
      <c r="R177" s="108">
        <f>(Q177-Q141)/-Q141</f>
        <v>-0.338149190175652</v>
      </c>
    </row>
    <row r="178" spans="1:18" ht="17.25" hidden="1" thickTop="1">
      <c r="A178" s="10">
        <v>2011</v>
      </c>
      <c r="B178" s="127" t="s">
        <v>7</v>
      </c>
      <c r="C178" s="128">
        <v>1289.375</v>
      </c>
      <c r="D178" s="125">
        <f aca="true" t="shared" si="92" ref="D178:D186">(C178-C142)/C142</f>
        <v>0.18108703517956193</v>
      </c>
      <c r="E178" s="129">
        <v>54.906</v>
      </c>
      <c r="F178" s="125">
        <f aca="true" t="shared" si="93" ref="F178:F186">(E178-E142)/E142</f>
        <v>0.2069640148600822</v>
      </c>
      <c r="G178" s="130">
        <v>593.421</v>
      </c>
      <c r="H178" s="148">
        <f aca="true" t="shared" si="94" ref="H178:H186">(G178-G142)/G142</f>
        <v>0.17652388552395504</v>
      </c>
      <c r="I178" s="147">
        <v>125.692</v>
      </c>
      <c r="J178" s="148">
        <f aca="true" t="shared" si="95" ref="J178:J186">(I178-I142)/I142</f>
        <v>0.2097634218175518</v>
      </c>
      <c r="K178" s="155">
        <v>100.815</v>
      </c>
      <c r="L178" s="148">
        <f aca="true" t="shared" si="96" ref="L178:L186">(K178-K142)/K142</f>
        <v>-0.00025783163594169284</v>
      </c>
      <c r="M178" s="155">
        <v>107.803</v>
      </c>
      <c r="N178" s="148">
        <f aca="true" t="shared" si="97" ref="N178:N186">(M178-M142)/M142</f>
        <v>0.20362864958410093</v>
      </c>
      <c r="O178" s="156">
        <v>77.14</v>
      </c>
      <c r="P178" s="148">
        <f>(O178-O142)/O142</f>
        <v>0.23564369123324094</v>
      </c>
      <c r="Q178" s="156">
        <v>103.625</v>
      </c>
      <c r="R178" s="106">
        <f>(Q178-Q142)/Q142</f>
        <v>0.27194059162882045</v>
      </c>
    </row>
    <row r="179" spans="1:18" ht="16.5" hidden="1">
      <c r="A179" s="126" t="s">
        <v>133</v>
      </c>
      <c r="B179" s="131" t="s">
        <v>6</v>
      </c>
      <c r="C179" s="132">
        <v>1202.044</v>
      </c>
      <c r="D179" s="133">
        <f t="shared" si="92"/>
        <v>0.21943187916501405</v>
      </c>
      <c r="E179" s="134">
        <v>14.524</v>
      </c>
      <c r="F179" s="133">
        <f t="shared" si="93"/>
        <v>0.3351719066004779</v>
      </c>
      <c r="G179" s="100">
        <v>386.956</v>
      </c>
      <c r="H179" s="153">
        <f t="shared" si="94"/>
        <v>0.16314427334293222</v>
      </c>
      <c r="I179" s="136">
        <v>120.179</v>
      </c>
      <c r="J179" s="153">
        <f t="shared" si="95"/>
        <v>0.25290867389491245</v>
      </c>
      <c r="K179" s="136">
        <v>48.913</v>
      </c>
      <c r="L179" s="153">
        <f t="shared" si="96"/>
        <v>0.11714324867531514</v>
      </c>
      <c r="M179" s="136">
        <v>35.715</v>
      </c>
      <c r="N179" s="153">
        <f t="shared" si="97"/>
        <v>0.21438286297177842</v>
      </c>
      <c r="O179" s="157">
        <v>283.645</v>
      </c>
      <c r="P179" s="153">
        <f>(O179-O143)/O143</f>
        <v>0.254694404756112</v>
      </c>
      <c r="Q179" s="157">
        <v>149.416</v>
      </c>
      <c r="R179" s="135">
        <f>(Q179-Q143)/Q143</f>
        <v>0.31275094667849823</v>
      </c>
    </row>
    <row r="180" spans="1:18" s="5" customFormat="1" ht="17.25" hidden="1" thickBot="1">
      <c r="A180" s="42"/>
      <c r="B180" s="14" t="s">
        <v>8</v>
      </c>
      <c r="C180" s="80">
        <f>C178-C179</f>
        <v>87.3309999999999</v>
      </c>
      <c r="D180" s="123">
        <f t="shared" si="92"/>
        <v>-0.17568715547836652</v>
      </c>
      <c r="E180" s="87">
        <f>E178-E179</f>
        <v>40.382</v>
      </c>
      <c r="F180" s="122">
        <f t="shared" si="93"/>
        <v>0.16667148181319152</v>
      </c>
      <c r="G180" s="76">
        <f>G178-G179</f>
        <v>206.46500000000003</v>
      </c>
      <c r="H180" s="150">
        <f t="shared" si="94"/>
        <v>0.2024472347761265</v>
      </c>
      <c r="I180" s="87">
        <f>I178-I179</f>
        <v>5.512999999999991</v>
      </c>
      <c r="J180" s="154">
        <f t="shared" si="95"/>
        <v>-0.30897468037102094</v>
      </c>
      <c r="K180" s="87">
        <f>K178-K179</f>
        <v>51.902</v>
      </c>
      <c r="L180" s="154">
        <f t="shared" si="96"/>
        <v>-0.09034824824298499</v>
      </c>
      <c r="M180" s="87">
        <f>M178-M179</f>
        <v>72.088</v>
      </c>
      <c r="N180" s="150">
        <f t="shared" si="97"/>
        <v>0.19837087523896588</v>
      </c>
      <c r="O180" s="140">
        <f>O178-O179</f>
        <v>-206.505</v>
      </c>
      <c r="P180" s="154">
        <f>(O180-O144)/-O144</f>
        <v>-0.2619623803761962</v>
      </c>
      <c r="Q180" s="140">
        <f>Q178-Q179</f>
        <v>-45.791</v>
      </c>
      <c r="R180" s="108">
        <f>(Q180-Q144)/-Q144</f>
        <v>-0.41553061918451856</v>
      </c>
    </row>
    <row r="181" spans="1:18" ht="17.25" hidden="1" thickTop="1">
      <c r="A181" s="10">
        <v>2011</v>
      </c>
      <c r="B181" s="127" t="s">
        <v>7</v>
      </c>
      <c r="C181" s="128">
        <v>1540.978</v>
      </c>
      <c r="D181" s="125">
        <f t="shared" si="92"/>
        <v>0.1684396974903589</v>
      </c>
      <c r="E181" s="129">
        <v>65.087</v>
      </c>
      <c r="F181" s="125">
        <f t="shared" si="93"/>
        <v>0.18303433484195794</v>
      </c>
      <c r="G181" s="130">
        <v>713.308</v>
      </c>
      <c r="H181" s="148">
        <f t="shared" si="94"/>
        <v>0.1671569991000573</v>
      </c>
      <c r="I181" s="147">
        <v>150.103</v>
      </c>
      <c r="J181" s="148">
        <f t="shared" si="95"/>
        <v>0.19456448211372415</v>
      </c>
      <c r="K181" s="155">
        <v>120.791</v>
      </c>
      <c r="L181" s="148">
        <f t="shared" si="96"/>
        <v>-0.007020428295449868</v>
      </c>
      <c r="M181" s="155">
        <v>127.837</v>
      </c>
      <c r="N181" s="148">
        <f t="shared" si="97"/>
        <v>0.1936896558163857</v>
      </c>
      <c r="O181" s="156">
        <v>92.753</v>
      </c>
      <c r="P181" s="148">
        <f>(O181-O145)/O145</f>
        <v>0.23918503674014704</v>
      </c>
      <c r="Q181" s="156">
        <v>120.489</v>
      </c>
      <c r="R181" s="106">
        <f>(Q181-Q145)/Q145</f>
        <v>0.23899966065791237</v>
      </c>
    </row>
    <row r="182" spans="1:18" ht="16.5" hidden="1">
      <c r="A182" s="126" t="s">
        <v>201</v>
      </c>
      <c r="B182" s="131" t="s">
        <v>6</v>
      </c>
      <c r="C182" s="132">
        <v>1439.871</v>
      </c>
      <c r="D182" s="133">
        <f t="shared" si="92"/>
        <v>0.2026917650832312</v>
      </c>
      <c r="E182" s="134">
        <v>17.064</v>
      </c>
      <c r="F182" s="133">
        <f t="shared" si="93"/>
        <v>0.3065849923430321</v>
      </c>
      <c r="G182" s="100">
        <v>465.244</v>
      </c>
      <c r="H182" s="153">
        <f t="shared" si="94"/>
        <v>0.155598609041232</v>
      </c>
      <c r="I182" s="136">
        <v>142.719</v>
      </c>
      <c r="J182" s="153">
        <f t="shared" si="95"/>
        <v>0.20558024023922547</v>
      </c>
      <c r="K182" s="136">
        <v>58.383</v>
      </c>
      <c r="L182" s="153">
        <f t="shared" si="96"/>
        <v>0.09442132493532798</v>
      </c>
      <c r="M182" s="136">
        <v>42.936</v>
      </c>
      <c r="N182" s="153">
        <f t="shared" si="97"/>
        <v>0.2019820273788529</v>
      </c>
      <c r="O182" s="157">
        <v>340.344</v>
      </c>
      <c r="P182" s="153">
        <f>(O182-O146)/O146</f>
        <v>0.2437337153339887</v>
      </c>
      <c r="Q182" s="157">
        <v>177.711</v>
      </c>
      <c r="R182" s="135">
        <f>(Q182-Q146)/Q146</f>
        <v>0.28140029563399077</v>
      </c>
    </row>
    <row r="183" spans="1:18" s="5" customFormat="1" ht="17.25" hidden="1" thickBot="1">
      <c r="A183" s="42"/>
      <c r="B183" s="14" t="s">
        <v>8</v>
      </c>
      <c r="C183" s="80">
        <f>C181-C182</f>
        <v>101.10699999999997</v>
      </c>
      <c r="D183" s="123">
        <f t="shared" si="92"/>
        <v>-0.16871253915660167</v>
      </c>
      <c r="E183" s="87">
        <f>E181-E182</f>
        <v>48.023</v>
      </c>
      <c r="F183" s="122">
        <f t="shared" si="93"/>
        <v>0.14457659031865963</v>
      </c>
      <c r="G183" s="76">
        <f>G181-G182</f>
        <v>248.06399999999996</v>
      </c>
      <c r="H183" s="150">
        <f t="shared" si="94"/>
        <v>0.18947015104291545</v>
      </c>
      <c r="I183" s="87">
        <f>I181-I182</f>
        <v>7.3840000000000146</v>
      </c>
      <c r="J183" s="150">
        <f t="shared" si="95"/>
        <v>0.015261927677714626</v>
      </c>
      <c r="K183" s="87">
        <f>K181-K182</f>
        <v>62.407999999999994</v>
      </c>
      <c r="L183" s="154">
        <f t="shared" si="96"/>
        <v>-0.08625309301746749</v>
      </c>
      <c r="M183" s="87">
        <f>M181-M182</f>
        <v>84.90100000000001</v>
      </c>
      <c r="N183" s="150">
        <f t="shared" si="97"/>
        <v>0.18953946170120384</v>
      </c>
      <c r="O183" s="140">
        <f>O181-O182</f>
        <v>-247.591</v>
      </c>
      <c r="P183" s="154">
        <f>(O183-O147)/-O147</f>
        <v>-0.24544635985452504</v>
      </c>
      <c r="Q183" s="140">
        <f>Q181-Q182</f>
        <v>-57.22200000000001</v>
      </c>
      <c r="R183" s="108">
        <f>(Q183-Q147)/-Q147</f>
        <v>-0.3809064144022396</v>
      </c>
    </row>
    <row r="184" spans="1:18" ht="17.25" hidden="1" thickTop="1">
      <c r="A184" s="10">
        <v>2011</v>
      </c>
      <c r="B184" s="127" t="s">
        <v>7</v>
      </c>
      <c r="C184" s="128">
        <v>1822.208</v>
      </c>
      <c r="D184" s="125">
        <f t="shared" si="92"/>
        <v>0.1697083958401137</v>
      </c>
      <c r="E184" s="129">
        <v>75.93</v>
      </c>
      <c r="F184" s="125">
        <f t="shared" si="93"/>
        <v>0.17803118454735875</v>
      </c>
      <c r="G184" s="130">
        <v>846.987</v>
      </c>
      <c r="H184" s="148">
        <f t="shared" si="94"/>
        <v>0.16851097410059834</v>
      </c>
      <c r="I184" s="147">
        <v>177.73</v>
      </c>
      <c r="J184" s="148">
        <f t="shared" si="95"/>
        <v>0.20610210438453017</v>
      </c>
      <c r="K184" s="155">
        <v>143.39</v>
      </c>
      <c r="L184" s="148">
        <f t="shared" si="96"/>
        <v>-0.0053619860851954</v>
      </c>
      <c r="M184" s="155">
        <v>151.888</v>
      </c>
      <c r="N184" s="148">
        <f t="shared" si="97"/>
        <v>0.20834692400098653</v>
      </c>
      <c r="O184" s="156">
        <v>110.672</v>
      </c>
      <c r="P184" s="148">
        <f>(O184-O148)/O148</f>
        <v>0.21653677464742285</v>
      </c>
      <c r="Q184" s="156">
        <v>138.484</v>
      </c>
      <c r="R184" s="106">
        <f>(Q184-Q148)/Q148</f>
        <v>0.21625490729925087</v>
      </c>
    </row>
    <row r="185" spans="1:18" ht="16.5" hidden="1">
      <c r="A185" s="126" t="s">
        <v>210</v>
      </c>
      <c r="B185" s="131" t="s">
        <v>6</v>
      </c>
      <c r="C185" s="132">
        <v>1687.241</v>
      </c>
      <c r="D185" s="133">
        <f t="shared" si="92"/>
        <v>0.1927606166688346</v>
      </c>
      <c r="E185" s="134">
        <v>19.78</v>
      </c>
      <c r="F185" s="133">
        <f t="shared" si="93"/>
        <v>0.2849996751770285</v>
      </c>
      <c r="G185" s="100">
        <v>541.679</v>
      </c>
      <c r="H185" s="153">
        <f t="shared" si="94"/>
        <v>0.14009361884837027</v>
      </c>
      <c r="I185" s="136">
        <v>164.556</v>
      </c>
      <c r="J185" s="153">
        <f t="shared" si="95"/>
        <v>0.1887135922330099</v>
      </c>
      <c r="K185" s="136">
        <v>68.747</v>
      </c>
      <c r="L185" s="153">
        <f t="shared" si="96"/>
        <v>0.09822997539857505</v>
      </c>
      <c r="M185" s="136">
        <v>49.922</v>
      </c>
      <c r="N185" s="153">
        <f t="shared" si="97"/>
        <v>0.18995065907086486</v>
      </c>
      <c r="O185" s="157">
        <v>406.366</v>
      </c>
      <c r="P185" s="153">
        <f>(O185-O149)/O149</f>
        <v>0.23963125205910696</v>
      </c>
      <c r="Q185" s="157">
        <v>206.952</v>
      </c>
      <c r="R185" s="135">
        <f>(Q185-Q149)/Q149</f>
        <v>0.2666678907842308</v>
      </c>
    </row>
    <row r="186" spans="1:18" s="5" customFormat="1" ht="17.25" hidden="1" thickBot="1">
      <c r="A186" s="42"/>
      <c r="B186" s="14" t="s">
        <v>8</v>
      </c>
      <c r="C186" s="80">
        <f>C184-C185</f>
        <v>134.9670000000001</v>
      </c>
      <c r="D186" s="123">
        <f t="shared" si="92"/>
        <v>-0.0579074848355809</v>
      </c>
      <c r="E186" s="87">
        <f>E184-E185</f>
        <v>56.150000000000006</v>
      </c>
      <c r="F186" s="122">
        <f t="shared" si="93"/>
        <v>0.1444702621173211</v>
      </c>
      <c r="G186" s="76">
        <f>G184-G185</f>
        <v>305.308</v>
      </c>
      <c r="H186" s="150">
        <f t="shared" si="94"/>
        <v>0.22257683451796992</v>
      </c>
      <c r="I186" s="87">
        <f>I184-I185</f>
        <v>13.173999999999978</v>
      </c>
      <c r="J186" s="150">
        <f t="shared" si="95"/>
        <v>0.47574773160075584</v>
      </c>
      <c r="K186" s="87">
        <f>K184-K185</f>
        <v>74.64299999999999</v>
      </c>
      <c r="L186" s="154">
        <f t="shared" si="96"/>
        <v>-0.08486483172929596</v>
      </c>
      <c r="M186" s="87">
        <f>M184-M185</f>
        <v>101.96600000000001</v>
      </c>
      <c r="N186" s="150">
        <f t="shared" si="97"/>
        <v>0.21756262985694855</v>
      </c>
      <c r="O186" s="140">
        <f>O184-O185</f>
        <v>-295.69399999999996</v>
      </c>
      <c r="P186" s="154">
        <f>(O186-O150)/-O150</f>
        <v>-0.24850214702814977</v>
      </c>
      <c r="Q186" s="140">
        <f>Q184-Q185</f>
        <v>-68.46799999999999</v>
      </c>
      <c r="R186" s="108">
        <f>(Q186-Q150)/-Q150</f>
        <v>-0.38257744032955016</v>
      </c>
    </row>
    <row r="187" spans="1:18" ht="17.25" hidden="1" thickTop="1">
      <c r="A187" s="10">
        <v>2011</v>
      </c>
      <c r="B187" s="127" t="s">
        <v>7</v>
      </c>
      <c r="C187" s="128">
        <v>2080.01</v>
      </c>
      <c r="D187" s="125">
        <f aca="true" t="shared" si="98" ref="D187:D195">(C187-C151)/C151</f>
        <v>0.1566457878276964</v>
      </c>
      <c r="E187" s="129">
        <v>86.305</v>
      </c>
      <c r="F187" s="125">
        <f aca="true" t="shared" si="99" ref="F187:F195">(E187-E151)/E151</f>
        <v>0.1692543217904949</v>
      </c>
      <c r="G187" s="130">
        <v>969.682</v>
      </c>
      <c r="H187" s="148">
        <f aca="true" t="shared" si="100" ref="H187:H195">(G187-G151)/G151</f>
        <v>0.15232971715882537</v>
      </c>
      <c r="I187" s="147">
        <v>204.486</v>
      </c>
      <c r="J187" s="148">
        <f aca="true" t="shared" si="101" ref="J187:J195">(I187-I151)/I151</f>
        <v>0.2025334321301295</v>
      </c>
      <c r="K187" s="155">
        <v>164.383</v>
      </c>
      <c r="L187" s="148">
        <f aca="true" t="shared" si="102" ref="L187:L195">(K187-K151)/K151</f>
        <v>-0.005366975252616932</v>
      </c>
      <c r="M187" s="155">
        <v>173.281</v>
      </c>
      <c r="N187" s="148">
        <f aca="true" t="shared" si="103" ref="N187:N195">(M187-M151)/M151</f>
        <v>0.18832121793992604</v>
      </c>
      <c r="O187" s="156">
        <v>118.916</v>
      </c>
      <c r="P187" s="148">
        <f>(O187-O151)/O151</f>
        <v>0.15564625850340127</v>
      </c>
      <c r="Q187" s="156">
        <v>157.093</v>
      </c>
      <c r="R187" s="106">
        <f>(Q187-Q151)/Q151</f>
        <v>0.2105587621080534</v>
      </c>
    </row>
    <row r="188" spans="1:18" ht="16.5" hidden="1">
      <c r="A188" s="126" t="s">
        <v>211</v>
      </c>
      <c r="B188" s="131" t="s">
        <v>6</v>
      </c>
      <c r="C188" s="132">
        <v>1918.59</v>
      </c>
      <c r="D188" s="133">
        <f t="shared" si="98"/>
        <v>0.17537615173495394</v>
      </c>
      <c r="E188" s="134">
        <v>22.904</v>
      </c>
      <c r="F188" s="133">
        <f t="shared" si="99"/>
        <v>0.26471562672556603</v>
      </c>
      <c r="G188" s="100">
        <v>614.852</v>
      </c>
      <c r="H188" s="153">
        <f t="shared" si="100"/>
        <v>0.10738053170662297</v>
      </c>
      <c r="I188" s="136">
        <v>188.937</v>
      </c>
      <c r="J188" s="153">
        <f t="shared" si="101"/>
        <v>0.17314283585425838</v>
      </c>
      <c r="K188" s="136">
        <v>78.102</v>
      </c>
      <c r="L188" s="153">
        <f t="shared" si="102"/>
        <v>0.07206391039367484</v>
      </c>
      <c r="M188" s="136">
        <v>56.49</v>
      </c>
      <c r="N188" s="153">
        <f t="shared" si="103"/>
        <v>0.16697998223397456</v>
      </c>
      <c r="O188" s="157">
        <v>456.47</v>
      </c>
      <c r="P188" s="153">
        <f>(O188-O152)/O152</f>
        <v>0.23734115453007779</v>
      </c>
      <c r="Q188" s="157">
        <v>237.205</v>
      </c>
      <c r="R188" s="135">
        <f>(Q188-Q152)/Q152</f>
        <v>0.2543162481294056</v>
      </c>
    </row>
    <row r="189" spans="1:18" s="5" customFormat="1" ht="17.25" hidden="1" thickBot="1">
      <c r="A189" s="42"/>
      <c r="B189" s="14" t="s">
        <v>8</v>
      </c>
      <c r="C189" s="80">
        <f>C187-C188</f>
        <v>161.4200000000003</v>
      </c>
      <c r="D189" s="123">
        <f t="shared" si="98"/>
        <v>-0.02754349607209783</v>
      </c>
      <c r="E189" s="87">
        <f>E187-E188</f>
        <v>63.40100000000001</v>
      </c>
      <c r="F189" s="122">
        <f t="shared" si="99"/>
        <v>0.13821765825284574</v>
      </c>
      <c r="G189" s="76">
        <f>G187-G188</f>
        <v>354.83000000000004</v>
      </c>
      <c r="H189" s="150">
        <f t="shared" si="100"/>
        <v>0.23951150328715282</v>
      </c>
      <c r="I189" s="87">
        <f>I187-I188</f>
        <v>15.548999999999978</v>
      </c>
      <c r="J189" s="150">
        <f t="shared" si="101"/>
        <v>0.7288192128085367</v>
      </c>
      <c r="K189" s="87">
        <f>K187-K188</f>
        <v>86.281</v>
      </c>
      <c r="L189" s="154">
        <f t="shared" si="102"/>
        <v>-0.06640481291523297</v>
      </c>
      <c r="M189" s="87">
        <f>M187-M188</f>
        <v>116.791</v>
      </c>
      <c r="N189" s="150">
        <f t="shared" si="103"/>
        <v>0.1989262213462269</v>
      </c>
      <c r="O189" s="140">
        <f>O187-O188</f>
        <v>-337.55400000000003</v>
      </c>
      <c r="P189" s="154">
        <f>(O189-O153)/-O153</f>
        <v>-0.2689427544622051</v>
      </c>
      <c r="Q189" s="140">
        <f>Q187-Q188</f>
        <v>-80.11200000000002</v>
      </c>
      <c r="R189" s="108">
        <f>(Q189-Q153)/-Q153</f>
        <v>-0.35000505544134075</v>
      </c>
    </row>
    <row r="190" spans="1:18" ht="17.25" hidden="1" thickTop="1">
      <c r="A190" s="10">
        <v>2011</v>
      </c>
      <c r="B190" s="127" t="s">
        <v>7</v>
      </c>
      <c r="C190" s="128">
        <v>2326.116</v>
      </c>
      <c r="D190" s="125">
        <f t="shared" si="98"/>
        <v>0.15024996662166773</v>
      </c>
      <c r="E190" s="129">
        <v>96.61</v>
      </c>
      <c r="F190" s="125">
        <f t="shared" si="99"/>
        <v>0.1657455896903734</v>
      </c>
      <c r="G190" s="130">
        <v>1086.967</v>
      </c>
      <c r="H190" s="148">
        <f t="shared" si="100"/>
        <v>0.1388137747217576</v>
      </c>
      <c r="I190" s="147">
        <v>228.866</v>
      </c>
      <c r="J190" s="148">
        <f t="shared" si="101"/>
        <v>0.19751148505112034</v>
      </c>
      <c r="K190" s="155">
        <v>182.753</v>
      </c>
      <c r="L190" s="148">
        <f t="shared" si="102"/>
        <v>-0.003321298851452367</v>
      </c>
      <c r="M190" s="155">
        <v>192.544</v>
      </c>
      <c r="N190" s="148">
        <f t="shared" si="103"/>
        <v>0.17916809563470676</v>
      </c>
      <c r="O190" s="156">
        <v>128.902</v>
      </c>
      <c r="P190" s="148">
        <f>(O190-O154)/O154</f>
        <v>0.15229964689581185</v>
      </c>
      <c r="Q190" s="156">
        <v>173.765</v>
      </c>
      <c r="R190" s="106">
        <f>(Q190-Q154)/Q154</f>
        <v>0.20235121539430256</v>
      </c>
    </row>
    <row r="191" spans="1:18" ht="16.5" hidden="1">
      <c r="A191" s="126" t="s">
        <v>217</v>
      </c>
      <c r="B191" s="131" t="s">
        <v>6</v>
      </c>
      <c r="C191" s="132">
        <v>2146.619</v>
      </c>
      <c r="D191" s="133">
        <f t="shared" si="98"/>
        <v>0.1675894272792296</v>
      </c>
      <c r="E191" s="134">
        <v>25.983</v>
      </c>
      <c r="F191" s="133">
        <f t="shared" si="99"/>
        <v>0.2672779593230259</v>
      </c>
      <c r="G191" s="100">
        <v>683.849</v>
      </c>
      <c r="H191" s="153">
        <f t="shared" si="100"/>
        <v>0.08007934966129508</v>
      </c>
      <c r="I191" s="136">
        <v>209.58</v>
      </c>
      <c r="J191" s="153">
        <f t="shared" si="101"/>
        <v>0.1623250938655989</v>
      </c>
      <c r="K191" s="136">
        <v>86.167</v>
      </c>
      <c r="L191" s="153">
        <f t="shared" si="102"/>
        <v>0.05184326171875</v>
      </c>
      <c r="M191" s="136">
        <v>63.047</v>
      </c>
      <c r="N191" s="153">
        <f t="shared" si="103"/>
        <v>0.16325024446945513</v>
      </c>
      <c r="O191" s="157">
        <v>515.874</v>
      </c>
      <c r="P191" s="153">
        <f>(O191-O155)/O155</f>
        <v>0.2554825175165553</v>
      </c>
      <c r="Q191" s="157">
        <v>265.206</v>
      </c>
      <c r="R191" s="135">
        <f>(Q191-Q155)/Q155</f>
        <v>0.24242708167414675</v>
      </c>
    </row>
    <row r="192" spans="1:18" s="5" customFormat="1" ht="17.25" hidden="1" thickBot="1">
      <c r="A192" s="42"/>
      <c r="B192" s="14" t="s">
        <v>8</v>
      </c>
      <c r="C192" s="80">
        <f>C190-C191</f>
        <v>179.49699999999984</v>
      </c>
      <c r="D192" s="123">
        <f t="shared" si="98"/>
        <v>-0.02322531494027716</v>
      </c>
      <c r="E192" s="87">
        <f>E190-E191</f>
        <v>70.627</v>
      </c>
      <c r="F192" s="122">
        <f t="shared" si="99"/>
        <v>0.13236921004954227</v>
      </c>
      <c r="G192" s="76">
        <f>G190-G191</f>
        <v>403.11800000000005</v>
      </c>
      <c r="H192" s="150">
        <f t="shared" si="100"/>
        <v>0.2545452282106028</v>
      </c>
      <c r="I192" s="87">
        <f>I190-I191</f>
        <v>19.286</v>
      </c>
      <c r="J192" s="150">
        <f t="shared" si="101"/>
        <v>0.7845840658832259</v>
      </c>
      <c r="K192" s="87">
        <f>K190-K191</f>
        <v>96.58599999999998</v>
      </c>
      <c r="L192" s="154">
        <f t="shared" si="102"/>
        <v>-0.04786971865696663</v>
      </c>
      <c r="M192" s="87">
        <f>M190-M191</f>
        <v>129.497</v>
      </c>
      <c r="N192" s="150">
        <f t="shared" si="103"/>
        <v>0.18707660717395885</v>
      </c>
      <c r="O192" s="140">
        <f>O190-O191</f>
        <v>-386.97200000000004</v>
      </c>
      <c r="P192" s="154">
        <f>(O192-O156)/-O156</f>
        <v>-0.2940822386901738</v>
      </c>
      <c r="Q192" s="140">
        <f>Q190-Q191</f>
        <v>-91.44100000000003</v>
      </c>
      <c r="R192" s="108">
        <f>(Q192-Q156)/-Q156</f>
        <v>-0.3264429841739562</v>
      </c>
    </row>
    <row r="193" spans="1:18" ht="17.25" hidden="1" thickTop="1">
      <c r="A193" s="10">
        <v>2011</v>
      </c>
      <c r="B193" s="127" t="s">
        <v>7</v>
      </c>
      <c r="C193" s="128">
        <v>2596.367</v>
      </c>
      <c r="D193" s="125">
        <f t="shared" si="98"/>
        <v>0.14671910678085132</v>
      </c>
      <c r="E193" s="129">
        <v>107.86</v>
      </c>
      <c r="F193" s="125">
        <f t="shared" si="99"/>
        <v>0.15942340560470394</v>
      </c>
      <c r="G193" s="130">
        <v>1214.706</v>
      </c>
      <c r="H193" s="148">
        <f t="shared" si="100"/>
        <v>0.12784501608612675</v>
      </c>
      <c r="I193" s="147">
        <v>254.667</v>
      </c>
      <c r="J193" s="148">
        <f t="shared" si="101"/>
        <v>0.19232822068655547</v>
      </c>
      <c r="K193" s="155">
        <v>203.08</v>
      </c>
      <c r="L193" s="148">
        <f t="shared" si="102"/>
        <v>0.015948612250615415</v>
      </c>
      <c r="M193" s="155">
        <v>212.904</v>
      </c>
      <c r="N193" s="148">
        <f t="shared" si="103"/>
        <v>0.16430692500779281</v>
      </c>
      <c r="O193" s="156">
        <v>147.125</v>
      </c>
      <c r="P193" s="148">
        <f>(O193-O157)/O157</f>
        <v>0.2014127061897763</v>
      </c>
      <c r="Q193" s="156">
        <v>192.029</v>
      </c>
      <c r="R193" s="106">
        <f>(Q193-Q157)/Q157</f>
        <v>0.2039133814825961</v>
      </c>
    </row>
    <row r="194" spans="1:18" ht="16.5" hidden="1">
      <c r="A194" s="126" t="s">
        <v>218</v>
      </c>
      <c r="B194" s="131" t="s">
        <v>6</v>
      </c>
      <c r="C194" s="132">
        <v>2383.468</v>
      </c>
      <c r="D194" s="133">
        <f t="shared" si="98"/>
        <v>0.16238040756769306</v>
      </c>
      <c r="E194" s="134">
        <v>29.528</v>
      </c>
      <c r="F194" s="133">
        <f t="shared" si="99"/>
        <v>0.27341728480248406</v>
      </c>
      <c r="G194" s="100">
        <v>756.034</v>
      </c>
      <c r="H194" s="153">
        <f t="shared" si="100"/>
        <v>0.06493561373310762</v>
      </c>
      <c r="I194" s="136">
        <v>231.257</v>
      </c>
      <c r="J194" s="153">
        <f t="shared" si="101"/>
        <v>0.15206269024026942</v>
      </c>
      <c r="K194" s="136">
        <v>95.472</v>
      </c>
      <c r="L194" s="153">
        <f t="shared" si="102"/>
        <v>0.05069002707283246</v>
      </c>
      <c r="M194" s="136">
        <v>69.948</v>
      </c>
      <c r="N194" s="153">
        <f t="shared" si="103"/>
        <v>0.16519798104312763</v>
      </c>
      <c r="O194" s="157">
        <v>575.438</v>
      </c>
      <c r="P194" s="153">
        <f>(O194-O158)/O158</f>
        <v>0.2714052143172779</v>
      </c>
      <c r="Q194" s="157">
        <v>294.213</v>
      </c>
      <c r="R194" s="135">
        <f>(Q194-Q158)/Q158</f>
        <v>0.23251741660347963</v>
      </c>
    </row>
    <row r="195" spans="1:18" s="5" customFormat="1" ht="17.25" hidden="1" thickBot="1">
      <c r="A195" s="42"/>
      <c r="B195" s="14" t="s">
        <v>8</v>
      </c>
      <c r="C195" s="80">
        <f>C193-C194</f>
        <v>212.89900000000034</v>
      </c>
      <c r="D195" s="123">
        <f t="shared" si="98"/>
        <v>-0.003580387898756327</v>
      </c>
      <c r="E195" s="87">
        <f>E193-E194</f>
        <v>78.332</v>
      </c>
      <c r="F195" s="122">
        <f t="shared" si="99"/>
        <v>0.12157615154422188</v>
      </c>
      <c r="G195" s="76">
        <f>G193-G194</f>
        <v>458.6719999999999</v>
      </c>
      <c r="H195" s="150">
        <f t="shared" si="100"/>
        <v>0.24951168815601937</v>
      </c>
      <c r="I195" s="87">
        <f>I193-I194</f>
        <v>23.409999999999997</v>
      </c>
      <c r="J195" s="150">
        <f t="shared" si="101"/>
        <v>0.8210812913263333</v>
      </c>
      <c r="K195" s="87">
        <f>K193-K194</f>
        <v>107.60800000000002</v>
      </c>
      <c r="L195" s="154">
        <f t="shared" si="102"/>
        <v>-0.013006071946141085</v>
      </c>
      <c r="M195" s="87">
        <f>M193-M194</f>
        <v>142.95600000000002</v>
      </c>
      <c r="N195" s="150">
        <f t="shared" si="103"/>
        <v>0.1638714299671086</v>
      </c>
      <c r="O195" s="140">
        <f>O193-O194</f>
        <v>-428.313</v>
      </c>
      <c r="P195" s="154">
        <f>(O195-O159)/-O159</f>
        <v>-0.297367783364633</v>
      </c>
      <c r="Q195" s="140">
        <f>Q193-Q194</f>
        <v>-102.18400000000003</v>
      </c>
      <c r="R195" s="108">
        <f>(Q195-Q159)/-Q159</f>
        <v>-0.2901205731961367</v>
      </c>
    </row>
    <row r="196" spans="1:18" ht="17.25" hidden="1" thickTop="1">
      <c r="A196" s="10">
        <v>2011</v>
      </c>
      <c r="B196" s="127" t="s">
        <v>7</v>
      </c>
      <c r="C196" s="128">
        <v>2843.111</v>
      </c>
      <c r="D196" s="125">
        <f aca="true" t="shared" si="104" ref="D196:D201">(C196-C160)/C160</f>
        <v>0.13367016470471887</v>
      </c>
      <c r="E196" s="129">
        <v>117.654</v>
      </c>
      <c r="F196" s="125">
        <f aca="true" t="shared" si="105" ref="F196:F201">(E196-E160)/E160</f>
        <v>0.13896552725583006</v>
      </c>
      <c r="G196" s="130">
        <v>1329.421</v>
      </c>
      <c r="H196" s="148">
        <f aca="true" t="shared" si="106" ref="H196:H201">(G196-G160)/G160</f>
        <v>0.11136831404729305</v>
      </c>
      <c r="I196" s="147">
        <v>278.3</v>
      </c>
      <c r="J196" s="148">
        <f aca="true" t="shared" si="107" ref="J196:J201">(I196-I160)/I160</f>
        <v>0.17757072617566666</v>
      </c>
      <c r="K196" s="155">
        <v>221.817</v>
      </c>
      <c r="L196" s="148">
        <f aca="true" t="shared" si="108" ref="L196:L201">(K196-K160)/K160</f>
        <v>0.015092509118200256</v>
      </c>
      <c r="M196" s="155">
        <v>231.851</v>
      </c>
      <c r="N196" s="148">
        <f aca="true" t="shared" si="109" ref="N196:N201">(M196-M160)/M160</f>
        <v>0.14305223457490074</v>
      </c>
      <c r="O196" s="156">
        <v>165.001</v>
      </c>
      <c r="P196" s="148">
        <f>(O196-O160)/O160</f>
        <v>0.2134924837466537</v>
      </c>
      <c r="Q196" s="156">
        <v>208.672</v>
      </c>
      <c r="R196" s="106">
        <f>(Q196-Q160)/Q160</f>
        <v>0.18308198208413654</v>
      </c>
    </row>
    <row r="197" spans="1:18" ht="16.5" hidden="1">
      <c r="A197" s="126" t="s">
        <v>229</v>
      </c>
      <c r="B197" s="131" t="s">
        <v>6</v>
      </c>
      <c r="C197" s="132">
        <v>2598.097</v>
      </c>
      <c r="D197" s="133">
        <f t="shared" si="104"/>
        <v>0.1344861751121891</v>
      </c>
      <c r="E197" s="134">
        <v>32.89</v>
      </c>
      <c r="F197" s="133">
        <f t="shared" si="105"/>
        <v>0.25875464043782764</v>
      </c>
      <c r="G197" s="100">
        <v>825.071</v>
      </c>
      <c r="H197" s="153">
        <f t="shared" si="106"/>
        <v>0.045084220206262966</v>
      </c>
      <c r="I197" s="136">
        <v>251.848</v>
      </c>
      <c r="J197" s="153">
        <f t="shared" si="107"/>
        <v>0.13160614311774918</v>
      </c>
      <c r="K197" s="136">
        <v>103.714</v>
      </c>
      <c r="L197" s="153">
        <f t="shared" si="108"/>
        <v>0.04149344259002636</v>
      </c>
      <c r="M197" s="136">
        <v>76.484</v>
      </c>
      <c r="N197" s="153">
        <f t="shared" si="109"/>
        <v>0.14901224367159915</v>
      </c>
      <c r="O197" s="157">
        <v>626.802</v>
      </c>
      <c r="P197" s="153">
        <f>(O197-O161)/O161</f>
        <v>0.2355355284322074</v>
      </c>
      <c r="Q197" s="157">
        <v>316.692</v>
      </c>
      <c r="R197" s="135">
        <f>(Q197-Q161)/Q161</f>
        <v>0.18927931683246407</v>
      </c>
    </row>
    <row r="198" spans="1:18" s="5" customFormat="1" ht="17.25" hidden="1" thickBot="1">
      <c r="A198" s="42"/>
      <c r="B198" s="14" t="s">
        <v>8</v>
      </c>
      <c r="C198" s="80">
        <f>C196-C197</f>
        <v>245.01399999999967</v>
      </c>
      <c r="D198" s="122">
        <f t="shared" si="104"/>
        <v>0.12508896878859874</v>
      </c>
      <c r="E198" s="87">
        <f>E196-E197</f>
        <v>84.764</v>
      </c>
      <c r="F198" s="122">
        <f t="shared" si="105"/>
        <v>0.09840611636646357</v>
      </c>
      <c r="G198" s="76">
        <f>G196-G197</f>
        <v>504.35</v>
      </c>
      <c r="H198" s="150">
        <f t="shared" si="106"/>
        <v>0.24003009411787837</v>
      </c>
      <c r="I198" s="87">
        <f>I196-I197</f>
        <v>26.451999999999998</v>
      </c>
      <c r="J198" s="150">
        <f t="shared" si="107"/>
        <v>0.9201509872241563</v>
      </c>
      <c r="K198" s="87">
        <f>K196-K197</f>
        <v>118.10300000000001</v>
      </c>
      <c r="L198" s="154">
        <f t="shared" si="108"/>
        <v>-0.007012115657869318</v>
      </c>
      <c r="M198" s="87">
        <f>M196-M197</f>
        <v>155.36700000000002</v>
      </c>
      <c r="N198" s="150">
        <f t="shared" si="109"/>
        <v>0.1401408967491011</v>
      </c>
      <c r="O198" s="140">
        <f>O196-O197</f>
        <v>-461.80100000000004</v>
      </c>
      <c r="P198" s="154">
        <f>(O198-O162)/-O162</f>
        <v>-0.24360693703883235</v>
      </c>
      <c r="Q198" s="140">
        <f>Q196-Q197</f>
        <v>-108.02000000000001</v>
      </c>
      <c r="R198" s="108">
        <f>(Q198-Q162)/-Q162</f>
        <v>-0.2014370085308481</v>
      </c>
    </row>
    <row r="199" spans="1:18" ht="17.25" thickTop="1">
      <c r="A199" s="10">
        <v>2011</v>
      </c>
      <c r="B199" s="127" t="s">
        <v>7</v>
      </c>
      <c r="C199" s="128">
        <v>3082.573</v>
      </c>
      <c r="D199" s="125">
        <f t="shared" si="104"/>
        <v>0.1225647840192803</v>
      </c>
      <c r="E199" s="129">
        <v>127.156</v>
      </c>
      <c r="F199" s="125">
        <f t="shared" si="105"/>
        <v>0.12514489483510746</v>
      </c>
      <c r="G199" s="130">
        <v>1443.08</v>
      </c>
      <c r="H199" s="148">
        <f t="shared" si="106"/>
        <v>0.09926422698890659</v>
      </c>
      <c r="I199" s="147">
        <v>301.78</v>
      </c>
      <c r="J199" s="148">
        <f t="shared" si="107"/>
        <v>0.1658804758096605</v>
      </c>
      <c r="K199" s="155">
        <v>239.046</v>
      </c>
      <c r="L199" s="148">
        <f t="shared" si="108"/>
        <v>0.011890601387589572</v>
      </c>
      <c r="M199" s="155">
        <v>251.999</v>
      </c>
      <c r="N199" s="148">
        <f t="shared" si="109"/>
        <v>0.13234567235537822</v>
      </c>
      <c r="O199" s="156">
        <v>179.215</v>
      </c>
      <c r="P199" s="148">
        <f>(O199-O163)/O163</f>
        <v>0.20711952311992726</v>
      </c>
      <c r="Q199" s="156">
        <v>224.633</v>
      </c>
      <c r="R199" s="106">
        <f>(Q199-Q163)/Q163</f>
        <v>0.16830843804610146</v>
      </c>
    </row>
    <row r="200" spans="1:18" ht="16.5">
      <c r="A200" s="126"/>
      <c r="B200" s="131" t="s">
        <v>6</v>
      </c>
      <c r="C200" s="132">
        <v>2814.372</v>
      </c>
      <c r="D200" s="133">
        <f t="shared" si="104"/>
        <v>0.120209141752207</v>
      </c>
      <c r="E200" s="134">
        <v>35.698</v>
      </c>
      <c r="F200" s="133">
        <f t="shared" si="105"/>
        <v>0.2300323892219696</v>
      </c>
      <c r="G200" s="100">
        <v>890.436</v>
      </c>
      <c r="H200" s="153">
        <f t="shared" si="106"/>
        <v>0.029134517144614003</v>
      </c>
      <c r="I200" s="136">
        <v>270.333</v>
      </c>
      <c r="J200" s="153">
        <f t="shared" si="107"/>
        <v>0.11008315368032039</v>
      </c>
      <c r="K200" s="136">
        <v>112.661</v>
      </c>
      <c r="L200" s="153">
        <f t="shared" si="108"/>
        <v>0.03758519064284401</v>
      </c>
      <c r="M200" s="136">
        <v>82.395</v>
      </c>
      <c r="N200" s="153">
        <f t="shared" si="109"/>
        <v>0.12636874410466023</v>
      </c>
      <c r="O200" s="157">
        <v>681.669</v>
      </c>
      <c r="P200" s="153">
        <f>(O200-O164)/O164</f>
        <v>0.2320929904692361</v>
      </c>
      <c r="Q200" s="157">
        <v>340.268</v>
      </c>
      <c r="R200" s="135">
        <f>(Q200-Q164)/Q164</f>
        <v>0.15977654392943189</v>
      </c>
    </row>
    <row r="201" spans="1:18" s="5" customFormat="1" ht="17.25" thickBot="1">
      <c r="A201" s="42"/>
      <c r="B201" s="14" t="s">
        <v>8</v>
      </c>
      <c r="C201" s="80">
        <f>C199-C200</f>
        <v>268.201</v>
      </c>
      <c r="D201" s="122">
        <f t="shared" si="104"/>
        <v>0.1478946782739692</v>
      </c>
      <c r="E201" s="87">
        <f>E199-E200</f>
        <v>91.458</v>
      </c>
      <c r="F201" s="122">
        <f t="shared" si="105"/>
        <v>0.08890238239811389</v>
      </c>
      <c r="G201" s="76">
        <f>G199-G200</f>
        <v>552.6439999999999</v>
      </c>
      <c r="H201" s="150">
        <f t="shared" si="106"/>
        <v>0.23484552253313065</v>
      </c>
      <c r="I201" s="87">
        <f>I199-I200</f>
        <v>31.446999999999946</v>
      </c>
      <c r="J201" s="150">
        <f t="shared" si="107"/>
        <v>1.0529442485964173</v>
      </c>
      <c r="K201" s="87">
        <f>K199-K200</f>
        <v>126.38499999999999</v>
      </c>
      <c r="L201" s="154">
        <f t="shared" si="108"/>
        <v>-0.009964200944719096</v>
      </c>
      <c r="M201" s="87">
        <f>M199-M200</f>
        <v>169.60399999999998</v>
      </c>
      <c r="N201" s="150">
        <f t="shared" si="109"/>
        <v>0.13527226480136553</v>
      </c>
      <c r="O201" s="140">
        <f>O199-O200</f>
        <v>-502.45399999999995</v>
      </c>
      <c r="P201" s="154">
        <f>(O201-O165)/-O165</f>
        <v>-0.2412523839168372</v>
      </c>
      <c r="Q201" s="140">
        <f>Q199-Q200</f>
        <v>-115.63499999999996</v>
      </c>
      <c r="R201" s="108">
        <f>(Q201-Q165)/-Q165</f>
        <v>-0.14355363482629308</v>
      </c>
    </row>
    <row r="202" spans="1:18" ht="17.25" hidden="1" thickTop="1">
      <c r="A202" s="10">
        <v>2012</v>
      </c>
      <c r="B202" s="127" t="s">
        <v>7</v>
      </c>
      <c r="C202" s="128">
        <v>210.794</v>
      </c>
      <c r="D202" s="125">
        <f aca="true" t="shared" si="110" ref="D202:D210">(C202-C166)/C166</f>
        <v>-0.16790418783479188</v>
      </c>
      <c r="E202" s="129">
        <v>8.784</v>
      </c>
      <c r="F202" s="125">
        <f aca="true" t="shared" si="111" ref="F202:F210">(E202-E166)/E166</f>
        <v>-0.14469328140214205</v>
      </c>
      <c r="G202" s="130">
        <v>94.283</v>
      </c>
      <c r="H202" s="148">
        <f aca="true" t="shared" si="112" ref="H202:H210">(G202-G166)/G166</f>
        <v>-0.2146290264808537</v>
      </c>
      <c r="I202" s="147">
        <v>22.744</v>
      </c>
      <c r="J202" s="148">
        <f aca="true" t="shared" si="113" ref="J202:J210">(I202-I166)/I166</f>
        <v>-0.09082187400063954</v>
      </c>
      <c r="K202" s="155">
        <v>16.577</v>
      </c>
      <c r="L202" s="148">
        <f aca="true" t="shared" si="114" ref="L202:L210">(K202-K166)/K166</f>
        <v>-0.1622277252741698</v>
      </c>
      <c r="M202" s="155">
        <v>16.884</v>
      </c>
      <c r="N202" s="148">
        <f aca="true" t="shared" si="115" ref="N202:N210">(M202-M166)/M166</f>
        <v>-0.17562619012743524</v>
      </c>
      <c r="O202" s="156">
        <v>10.758</v>
      </c>
      <c r="P202" s="148">
        <f>(O202-O166)/O166</f>
        <v>-0.27148371368592134</v>
      </c>
      <c r="Q202" s="156">
        <v>16.189</v>
      </c>
      <c r="R202" s="106">
        <f>(Q202-Q166)/Q166</f>
        <v>-0.14325783234547</v>
      </c>
    </row>
    <row r="203" spans="1:18" ht="16.5" hidden="1">
      <c r="A203" s="126" t="s">
        <v>237</v>
      </c>
      <c r="B203" s="131" t="s">
        <v>6</v>
      </c>
      <c r="C203" s="132">
        <v>206.07</v>
      </c>
      <c r="D203" s="133">
        <f t="shared" si="110"/>
        <v>-0.12148767729476019</v>
      </c>
      <c r="E203" s="134">
        <v>2.702</v>
      </c>
      <c r="F203" s="133">
        <f t="shared" si="111"/>
        <v>-0.16835949522930135</v>
      </c>
      <c r="G203" s="100">
        <v>63.962</v>
      </c>
      <c r="H203" s="153">
        <f t="shared" si="112"/>
        <v>-0.1907232147375879</v>
      </c>
      <c r="I203" s="136">
        <v>17.091</v>
      </c>
      <c r="J203" s="153">
        <f t="shared" si="113"/>
        <v>-0.2734653970413195</v>
      </c>
      <c r="K203" s="136">
        <v>6.345</v>
      </c>
      <c r="L203" s="153">
        <f t="shared" si="114"/>
        <v>-0.24840085287846486</v>
      </c>
      <c r="M203" s="136">
        <v>5.897</v>
      </c>
      <c r="N203" s="153">
        <f t="shared" si="115"/>
        <v>-0.18560972241403115</v>
      </c>
      <c r="O203" s="157">
        <v>58.561</v>
      </c>
      <c r="P203" s="153">
        <f>(O203-O167)/O167</f>
        <v>0.1579956892290048</v>
      </c>
      <c r="Q203" s="157">
        <v>21.621</v>
      </c>
      <c r="R203" s="135">
        <f>(Q203-Q167)/Q167</f>
        <v>-0.24070237050043908</v>
      </c>
    </row>
    <row r="204" spans="1:18" s="5" customFormat="1" ht="17.25" hidden="1" thickBot="1">
      <c r="A204" s="42"/>
      <c r="B204" s="14" t="s">
        <v>8</v>
      </c>
      <c r="C204" s="80">
        <f>C202-C203</f>
        <v>4.724000000000018</v>
      </c>
      <c r="D204" s="123">
        <f t="shared" si="110"/>
        <v>-0.7482144760686484</v>
      </c>
      <c r="E204" s="87">
        <f>E202-E203</f>
        <v>6.082000000000001</v>
      </c>
      <c r="F204" s="123">
        <f t="shared" si="111"/>
        <v>-0.13374163224611857</v>
      </c>
      <c r="G204" s="76">
        <f>G202-G203</f>
        <v>30.320999999999998</v>
      </c>
      <c r="H204" s="154">
        <f t="shared" si="112"/>
        <v>-0.26069782751810416</v>
      </c>
      <c r="I204" s="87">
        <f>I202-I203</f>
        <v>5.652999999999999</v>
      </c>
      <c r="J204" s="150">
        <f t="shared" si="113"/>
        <v>2.7888739946380756</v>
      </c>
      <c r="K204" s="87">
        <f>K202-K203</f>
        <v>10.232000000000003</v>
      </c>
      <c r="L204" s="154">
        <f t="shared" si="114"/>
        <v>-0.09810489202291724</v>
      </c>
      <c r="M204" s="87">
        <f>M202-M203</f>
        <v>10.987</v>
      </c>
      <c r="N204" s="154">
        <f t="shared" si="115"/>
        <v>-0.17016616314199406</v>
      </c>
      <c r="O204" s="140">
        <f>O202-O203</f>
        <v>-47.803</v>
      </c>
      <c r="P204" s="154">
        <f>(O204-O168)/-O168</f>
        <v>-0.33513015305552435</v>
      </c>
      <c r="Q204" s="140">
        <f>Q202-Q203</f>
        <v>-5.431999999999999</v>
      </c>
      <c r="R204" s="108">
        <f>(Q204-Q168)/-Q168</f>
        <v>0.432926192713227</v>
      </c>
    </row>
    <row r="205" spans="1:18" ht="17.25" hidden="1" thickTop="1">
      <c r="A205" s="10">
        <v>2012</v>
      </c>
      <c r="B205" s="127" t="s">
        <v>7</v>
      </c>
      <c r="C205" s="128">
        <v>445.376</v>
      </c>
      <c r="D205" s="125">
        <f t="shared" si="110"/>
        <v>-0.043383006783024904</v>
      </c>
      <c r="E205" s="129">
        <v>18.377</v>
      </c>
      <c r="F205" s="125">
        <f t="shared" si="111"/>
        <v>-0.03151515151515165</v>
      </c>
      <c r="G205" s="130">
        <v>198.649</v>
      </c>
      <c r="H205" s="148">
        <f t="shared" si="112"/>
        <v>-0.08636461892957173</v>
      </c>
      <c r="I205" s="147">
        <v>44.85</v>
      </c>
      <c r="J205" s="148">
        <f t="shared" si="113"/>
        <v>0.006779204453623049</v>
      </c>
      <c r="K205" s="155">
        <v>34.136</v>
      </c>
      <c r="L205" s="148">
        <f t="shared" si="114"/>
        <v>-0.07979296959240872</v>
      </c>
      <c r="M205" s="155">
        <v>37.62</v>
      </c>
      <c r="N205" s="148">
        <f t="shared" si="115"/>
        <v>-0.03414634146341477</v>
      </c>
      <c r="O205" s="156">
        <v>29.626</v>
      </c>
      <c r="P205" s="148">
        <f>(O205-O169)/O169</f>
        <v>0.0597367291458006</v>
      </c>
      <c r="Q205" s="156">
        <v>33.988</v>
      </c>
      <c r="R205" s="106">
        <f>(Q205-Q169)/Q169</f>
        <v>-0.10993557848426126</v>
      </c>
    </row>
    <row r="206" spans="1:18" ht="16.5" hidden="1">
      <c r="A206" s="126" t="s">
        <v>243</v>
      </c>
      <c r="B206" s="131" t="s">
        <v>6</v>
      </c>
      <c r="C206" s="132">
        <v>411.486</v>
      </c>
      <c r="D206" s="133">
        <f t="shared" si="110"/>
        <v>-0.05973996298242809</v>
      </c>
      <c r="E206" s="134">
        <v>5.197</v>
      </c>
      <c r="F206" s="133">
        <f t="shared" si="111"/>
        <v>-0.02312030075187974</v>
      </c>
      <c r="G206" s="100">
        <v>126.305</v>
      </c>
      <c r="H206" s="153">
        <f t="shared" si="112"/>
        <v>-0.12735425389324154</v>
      </c>
      <c r="I206" s="136">
        <v>35.412</v>
      </c>
      <c r="J206" s="153">
        <f t="shared" si="113"/>
        <v>-0.18367911479944682</v>
      </c>
      <c r="K206" s="136">
        <v>14.253</v>
      </c>
      <c r="L206" s="153">
        <f t="shared" si="114"/>
        <v>-0.11887982195845688</v>
      </c>
      <c r="M206" s="136">
        <v>12.182</v>
      </c>
      <c r="N206" s="153">
        <f t="shared" si="115"/>
        <v>-0.07092739475289808</v>
      </c>
      <c r="O206" s="157">
        <v>114.769</v>
      </c>
      <c r="P206" s="153">
        <f>(O206-O170)/O170</f>
        <v>0.14009695428446556</v>
      </c>
      <c r="Q206" s="157">
        <v>45.582</v>
      </c>
      <c r="R206" s="135">
        <f>(Q206-Q170)/Q170</f>
        <v>-0.16323383632558644</v>
      </c>
    </row>
    <row r="207" spans="1:18" s="5" customFormat="1" ht="17.25" hidden="1" thickBot="1">
      <c r="A207" s="42"/>
      <c r="B207" s="14" t="s">
        <v>8</v>
      </c>
      <c r="C207" s="80">
        <f>C205-C206</f>
        <v>33.889999999999986</v>
      </c>
      <c r="D207" s="122">
        <f t="shared" si="110"/>
        <v>0.21278270827368903</v>
      </c>
      <c r="E207" s="87">
        <f>E205-E206</f>
        <v>13.18</v>
      </c>
      <c r="F207" s="123">
        <f t="shared" si="111"/>
        <v>-0.03478579274990856</v>
      </c>
      <c r="G207" s="76">
        <f>G205-G206</f>
        <v>72.344</v>
      </c>
      <c r="H207" s="154">
        <f t="shared" si="112"/>
        <v>-0.004746247712858876</v>
      </c>
      <c r="I207" s="87">
        <f>I205-I206</f>
        <v>9.438000000000002</v>
      </c>
      <c r="J207" s="150">
        <f t="shared" si="113"/>
        <v>7.080479452054802</v>
      </c>
      <c r="K207" s="87">
        <f>K205-K206</f>
        <v>19.883000000000003</v>
      </c>
      <c r="L207" s="154">
        <f t="shared" si="114"/>
        <v>-0.049569789674951986</v>
      </c>
      <c r="M207" s="87">
        <f>M205-M206</f>
        <v>25.437999999999995</v>
      </c>
      <c r="N207" s="154">
        <f t="shared" si="115"/>
        <v>-0.015481074386562647</v>
      </c>
      <c r="O207" s="140">
        <f>O205-O206</f>
        <v>-85.143</v>
      </c>
      <c r="P207" s="154">
        <f>(O207-O171)/-O171</f>
        <v>-0.1709943611607758</v>
      </c>
      <c r="Q207" s="140">
        <f>Q205-Q206</f>
        <v>-11.594000000000001</v>
      </c>
      <c r="R207" s="109">
        <f>(Q207-Q171)/-Q171</f>
        <v>0.28818762278978366</v>
      </c>
    </row>
    <row r="208" spans="1:18" ht="17.25" hidden="1" thickTop="1">
      <c r="A208" s="10">
        <v>2012</v>
      </c>
      <c r="B208" s="127" t="s">
        <v>7</v>
      </c>
      <c r="C208" s="128">
        <v>709.007</v>
      </c>
      <c r="D208" s="125">
        <f t="shared" si="110"/>
        <v>-0.038985102382995296</v>
      </c>
      <c r="E208" s="129">
        <v>29.657</v>
      </c>
      <c r="F208" s="125">
        <f t="shared" si="111"/>
        <v>-0.053852289041314366</v>
      </c>
      <c r="G208" s="130">
        <v>316.512</v>
      </c>
      <c r="H208" s="148">
        <f t="shared" si="112"/>
        <v>-0.06470848970184102</v>
      </c>
      <c r="I208" s="147">
        <v>70.067</v>
      </c>
      <c r="J208" s="148">
        <f t="shared" si="113"/>
        <v>-0.022979850798298965</v>
      </c>
      <c r="K208" s="155">
        <v>53.497</v>
      </c>
      <c r="L208" s="148">
        <f t="shared" si="114"/>
        <v>-0.09405429205263251</v>
      </c>
      <c r="M208" s="155">
        <v>59.642</v>
      </c>
      <c r="N208" s="148">
        <f t="shared" si="115"/>
        <v>-0.04211101117820891</v>
      </c>
      <c r="O208" s="156">
        <v>49.345</v>
      </c>
      <c r="P208" s="148">
        <f>(O208-O172)/O172</f>
        <v>0.11044850012377076</v>
      </c>
      <c r="Q208" s="156">
        <v>54.865</v>
      </c>
      <c r="R208" s="106">
        <f>(Q208-Q172)/Q172</f>
        <v>-0.09369476518492818</v>
      </c>
    </row>
    <row r="209" spans="1:18" ht="16.5" hidden="1">
      <c r="A209" s="126" t="s">
        <v>247</v>
      </c>
      <c r="B209" s="131" t="s">
        <v>6</v>
      </c>
      <c r="C209" s="132">
        <v>651.168</v>
      </c>
      <c r="D209" s="133">
        <f t="shared" si="110"/>
        <v>-0.0593347413187873</v>
      </c>
      <c r="E209" s="134">
        <v>7.995</v>
      </c>
      <c r="F209" s="133">
        <f t="shared" si="111"/>
        <v>-0.06271981242672911</v>
      </c>
      <c r="G209" s="100">
        <v>196.215</v>
      </c>
      <c r="H209" s="153">
        <f t="shared" si="112"/>
        <v>-0.13663224313252692</v>
      </c>
      <c r="I209" s="136">
        <v>56.672</v>
      </c>
      <c r="J209" s="153">
        <f t="shared" si="113"/>
        <v>-0.1789165616261718</v>
      </c>
      <c r="K209" s="136">
        <v>22.335</v>
      </c>
      <c r="L209" s="153">
        <f t="shared" si="114"/>
        <v>-0.18407978373639214</v>
      </c>
      <c r="M209" s="136">
        <v>18.945</v>
      </c>
      <c r="N209" s="153">
        <f t="shared" si="115"/>
        <v>-0.07953551647070257</v>
      </c>
      <c r="O209" s="157">
        <v>183.999</v>
      </c>
      <c r="P209" s="153">
        <f>(O209-O173)/O173</f>
        <v>0.16867798935480993</v>
      </c>
      <c r="Q209" s="157">
        <v>71.529</v>
      </c>
      <c r="R209" s="135">
        <f>(Q209-Q173)/Q173</f>
        <v>-0.18408295025494206</v>
      </c>
    </row>
    <row r="210" spans="1:18" s="5" customFormat="1" ht="17.25" hidden="1" thickBot="1">
      <c r="A210" s="42"/>
      <c r="B210" s="14" t="s">
        <v>8</v>
      </c>
      <c r="C210" s="80">
        <f>C208-C209</f>
        <v>57.83899999999994</v>
      </c>
      <c r="D210" s="122">
        <f t="shared" si="110"/>
        <v>0.2704329299097214</v>
      </c>
      <c r="E210" s="87">
        <f>E208-E209</f>
        <v>21.662</v>
      </c>
      <c r="F210" s="123">
        <f t="shared" si="111"/>
        <v>-0.05053692746000433</v>
      </c>
      <c r="G210" s="76">
        <f>G208-G209</f>
        <v>120.297</v>
      </c>
      <c r="H210" s="150">
        <f t="shared" si="112"/>
        <v>0.08236236200210509</v>
      </c>
      <c r="I210" s="87">
        <f>I208-I209</f>
        <v>13.394999999999996</v>
      </c>
      <c r="J210" s="150">
        <f t="shared" si="113"/>
        <v>3.9721603563474326</v>
      </c>
      <c r="K210" s="87">
        <f>K208-K209</f>
        <v>31.162</v>
      </c>
      <c r="L210" s="154">
        <f t="shared" si="114"/>
        <v>-0.016257852700697795</v>
      </c>
      <c r="M210" s="87">
        <f>M208-M209</f>
        <v>40.697</v>
      </c>
      <c r="N210" s="154">
        <f t="shared" si="115"/>
        <v>-0.023631303680245654</v>
      </c>
      <c r="O210" s="140">
        <f>O208-O209</f>
        <v>-134.654</v>
      </c>
      <c r="P210" s="154">
        <f>(O210-O174)/-O174</f>
        <v>-0.19157559400026533</v>
      </c>
      <c r="Q210" s="140">
        <f>Q208-Q209</f>
        <v>-16.663999999999994</v>
      </c>
      <c r="R210" s="109">
        <f>(Q210-Q174)/-Q174</f>
        <v>0.3857722078879472</v>
      </c>
    </row>
    <row r="211" spans="1:18" ht="17.25" hidden="1" thickTop="1">
      <c r="A211" s="10">
        <v>2012</v>
      </c>
      <c r="B211" s="127" t="s">
        <v>7</v>
      </c>
      <c r="C211" s="128">
        <v>964.247</v>
      </c>
      <c r="D211" s="125">
        <f aca="true" t="shared" si="116" ref="D211:D219">(C211-C175)/C175</f>
        <v>-0.046069755593259</v>
      </c>
      <c r="E211" s="129">
        <v>40.529</v>
      </c>
      <c r="F211" s="125">
        <f aca="true" t="shared" si="117" ref="F211:F219">(E211-E175)/E175</f>
        <v>-0.06438432060575268</v>
      </c>
      <c r="G211" s="130">
        <v>434.26</v>
      </c>
      <c r="H211" s="148">
        <f aca="true" t="shared" si="118" ref="H211:H219">(G211-G175)/G175</f>
        <v>-0.06557500511043933</v>
      </c>
      <c r="I211" s="147">
        <v>95.016</v>
      </c>
      <c r="J211" s="148">
        <f aca="true" t="shared" si="119" ref="J211:J219">(I211-I175)/I175</f>
        <v>-0.03321123321123317</v>
      </c>
      <c r="K211" s="155">
        <v>72</v>
      </c>
      <c r="L211" s="148">
        <f aca="true" t="shared" si="120" ref="L211:L219">(K211-K175)/K175</f>
        <v>-0.09088613348821932</v>
      </c>
      <c r="M211" s="155">
        <v>80.548</v>
      </c>
      <c r="N211" s="148">
        <f aca="true" t="shared" si="121" ref="N211:N219">(M211-M175)/M175</f>
        <v>-0.05287788817684755</v>
      </c>
      <c r="O211" s="156">
        <v>65.591</v>
      </c>
      <c r="P211" s="148">
        <f>(O211-O175)/O175</f>
        <v>0.07251945843416828</v>
      </c>
      <c r="Q211" s="156">
        <v>73.033</v>
      </c>
      <c r="R211" s="106">
        <f>(Q211-Q175)/Q175</f>
        <v>-0.11378473486227395</v>
      </c>
    </row>
    <row r="212" spans="1:18" ht="16.5" hidden="1">
      <c r="A212" s="126" t="s">
        <v>129</v>
      </c>
      <c r="B212" s="131" t="s">
        <v>6</v>
      </c>
      <c r="C212" s="132">
        <v>899.215</v>
      </c>
      <c r="D212" s="133">
        <f t="shared" si="116"/>
        <v>-0.039089757906378995</v>
      </c>
      <c r="E212" s="134">
        <v>10.842</v>
      </c>
      <c r="F212" s="133">
        <f t="shared" si="117"/>
        <v>-0.0593440916189484</v>
      </c>
      <c r="G212" s="100">
        <v>266.319</v>
      </c>
      <c r="H212" s="153">
        <f t="shared" si="118"/>
        <v>-0.11111741558220484</v>
      </c>
      <c r="I212" s="136">
        <v>77.259</v>
      </c>
      <c r="J212" s="153">
        <f t="shared" si="119"/>
        <v>-0.17760580771523463</v>
      </c>
      <c r="K212" s="136">
        <v>31.804</v>
      </c>
      <c r="L212" s="153">
        <f t="shared" si="120"/>
        <v>-0.14723153237699432</v>
      </c>
      <c r="M212" s="136">
        <v>25.775</v>
      </c>
      <c r="N212" s="153">
        <f t="shared" si="121"/>
        <v>-0.07705804418662947</v>
      </c>
      <c r="O212" s="157">
        <v>261.764</v>
      </c>
      <c r="P212" s="153">
        <f>(O212-O176)/O176</f>
        <v>0.184983318319066</v>
      </c>
      <c r="Q212" s="157">
        <v>97.928</v>
      </c>
      <c r="R212" s="135">
        <f>(Q212-Q176)/Q176</f>
        <v>-0.16732139516691324</v>
      </c>
    </row>
    <row r="213" spans="1:18" s="5" customFormat="1" ht="17.25" hidden="1" thickBot="1">
      <c r="A213" s="42"/>
      <c r="B213" s="14" t="s">
        <v>8</v>
      </c>
      <c r="C213" s="80">
        <f>C211-C212</f>
        <v>65.03199999999993</v>
      </c>
      <c r="D213" s="123">
        <f t="shared" si="116"/>
        <v>-0.13313782991202555</v>
      </c>
      <c r="E213" s="87">
        <f>E211-E212</f>
        <v>29.687000000000005</v>
      </c>
      <c r="F213" s="123">
        <f t="shared" si="117"/>
        <v>-0.06621162556617996</v>
      </c>
      <c r="G213" s="76">
        <f>G211-G212</f>
        <v>167.94099999999997</v>
      </c>
      <c r="H213" s="150">
        <f t="shared" si="118"/>
        <v>0.017059906494512913</v>
      </c>
      <c r="I213" s="87">
        <f>I211-I212</f>
        <v>17.757000000000005</v>
      </c>
      <c r="J213" s="150">
        <f t="shared" si="119"/>
        <v>3.0952490774907773</v>
      </c>
      <c r="K213" s="87">
        <f>K211-K212</f>
        <v>40.196</v>
      </c>
      <c r="L213" s="154">
        <f t="shared" si="120"/>
        <v>-0.04073694007588941</v>
      </c>
      <c r="M213" s="87">
        <f>M211-M212</f>
        <v>54.773</v>
      </c>
      <c r="N213" s="154">
        <f t="shared" si="121"/>
        <v>-0.0410553590812003</v>
      </c>
      <c r="O213" s="140">
        <f>O211-O212</f>
        <v>-196.173</v>
      </c>
      <c r="P213" s="154">
        <f>(O213-O177)/-O177</f>
        <v>-0.22803843625778583</v>
      </c>
      <c r="Q213" s="140">
        <f>Q211-Q212</f>
        <v>-24.894999999999996</v>
      </c>
      <c r="R213" s="109">
        <f>(Q213-Q177)/-Q177</f>
        <v>0.29267530401181957</v>
      </c>
    </row>
    <row r="214" spans="1:18" ht="17.25" hidden="1" thickTop="1">
      <c r="A214" s="10">
        <v>2012</v>
      </c>
      <c r="B214" s="127" t="s">
        <v>7</v>
      </c>
      <c r="C214" s="128">
        <v>1225.455</v>
      </c>
      <c r="D214" s="125">
        <f t="shared" si="116"/>
        <v>-0.049574406204556526</v>
      </c>
      <c r="E214" s="129">
        <v>50.918</v>
      </c>
      <c r="F214" s="125">
        <f t="shared" si="117"/>
        <v>-0.07263322769824791</v>
      </c>
      <c r="G214" s="130">
        <v>554.286</v>
      </c>
      <c r="H214" s="148">
        <f t="shared" si="118"/>
        <v>-0.0659481211483923</v>
      </c>
      <c r="I214" s="147">
        <v>120.45</v>
      </c>
      <c r="J214" s="148">
        <f t="shared" si="119"/>
        <v>-0.041705120453171166</v>
      </c>
      <c r="K214" s="155">
        <v>91.223</v>
      </c>
      <c r="L214" s="148">
        <f t="shared" si="120"/>
        <v>-0.09514457174031642</v>
      </c>
      <c r="M214" s="155">
        <v>101.714</v>
      </c>
      <c r="N214" s="148">
        <f t="shared" si="121"/>
        <v>-0.05648265818205429</v>
      </c>
      <c r="O214" s="156">
        <v>85.165</v>
      </c>
      <c r="P214" s="148">
        <f>(O214-O178)/O178</f>
        <v>0.10403163080114086</v>
      </c>
      <c r="Q214" s="156">
        <v>90.924</v>
      </c>
      <c r="R214" s="106">
        <f>(Q214-Q178)/Q178</f>
        <v>-0.12256694813027738</v>
      </c>
    </row>
    <row r="215" spans="1:18" ht="16.5" hidden="1">
      <c r="A215" s="126" t="s">
        <v>61</v>
      </c>
      <c r="B215" s="131" t="s">
        <v>6</v>
      </c>
      <c r="C215" s="132">
        <v>1137.166</v>
      </c>
      <c r="D215" s="133">
        <f t="shared" si="116"/>
        <v>-0.053973065877788294</v>
      </c>
      <c r="E215" s="134">
        <v>13.602</v>
      </c>
      <c r="F215" s="133">
        <f t="shared" si="117"/>
        <v>-0.06348113467364355</v>
      </c>
      <c r="G215" s="100">
        <v>338.754</v>
      </c>
      <c r="H215" s="153">
        <f t="shared" si="118"/>
        <v>-0.12456713424782145</v>
      </c>
      <c r="I215" s="136">
        <v>100.052</v>
      </c>
      <c r="J215" s="153">
        <f t="shared" si="119"/>
        <v>-0.16747518285224536</v>
      </c>
      <c r="K215" s="136">
        <v>41.012</v>
      </c>
      <c r="L215" s="153">
        <f t="shared" si="120"/>
        <v>-0.16153169913928805</v>
      </c>
      <c r="M215" s="136">
        <v>33.065</v>
      </c>
      <c r="N215" s="153">
        <f t="shared" si="121"/>
        <v>-0.07419851602967956</v>
      </c>
      <c r="O215" s="157">
        <v>322.644</v>
      </c>
      <c r="P215" s="153">
        <f>(O215-O179)/O179</f>
        <v>0.13749228789508022</v>
      </c>
      <c r="Q215" s="157">
        <v>125.355</v>
      </c>
      <c r="R215" s="135">
        <f>(Q215-Q179)/Q179</f>
        <v>-0.16103362424372217</v>
      </c>
    </row>
    <row r="216" spans="1:18" s="5" customFormat="1" ht="17.25" hidden="1" thickBot="1">
      <c r="A216" s="42"/>
      <c r="B216" s="14" t="s">
        <v>8</v>
      </c>
      <c r="C216" s="80">
        <f>C214-C215</f>
        <v>88.28899999999999</v>
      </c>
      <c r="D216" s="123">
        <f t="shared" si="116"/>
        <v>0.010969758734012947</v>
      </c>
      <c r="E216" s="87">
        <f>E214-E215</f>
        <v>37.316</v>
      </c>
      <c r="F216" s="123">
        <f t="shared" si="117"/>
        <v>-0.07592491704224644</v>
      </c>
      <c r="G216" s="76">
        <f>G214-G215</f>
        <v>215.53199999999993</v>
      </c>
      <c r="H216" s="150">
        <f t="shared" si="118"/>
        <v>0.04391543360860142</v>
      </c>
      <c r="I216" s="87">
        <f>I214-I215</f>
        <v>20.397999999999996</v>
      </c>
      <c r="J216" s="150">
        <f t="shared" si="119"/>
        <v>2.699981861055692</v>
      </c>
      <c r="K216" s="87">
        <f>K214-K215</f>
        <v>50.211</v>
      </c>
      <c r="L216" s="154">
        <f t="shared" si="120"/>
        <v>-0.03258063273091601</v>
      </c>
      <c r="M216" s="87">
        <f>M214-M215</f>
        <v>68.649</v>
      </c>
      <c r="N216" s="154">
        <f t="shared" si="121"/>
        <v>-0.04770558206636324</v>
      </c>
      <c r="O216" s="140">
        <f>O214-O215</f>
        <v>-237.47899999999998</v>
      </c>
      <c r="P216" s="154">
        <f>(O216-O180)/-O180</f>
        <v>-0.14999152562891935</v>
      </c>
      <c r="Q216" s="140">
        <f>Q214-Q215</f>
        <v>-34.431</v>
      </c>
      <c r="R216" s="109">
        <f>(Q216-Q180)/-Q180</f>
        <v>0.24808368456683627</v>
      </c>
    </row>
    <row r="217" spans="1:18" ht="17.25" hidden="1" thickTop="1">
      <c r="A217" s="10">
        <v>2012</v>
      </c>
      <c r="B217" s="127" t="s">
        <v>7</v>
      </c>
      <c r="C217" s="128">
        <v>1469.164</v>
      </c>
      <c r="D217" s="125">
        <f t="shared" si="116"/>
        <v>-0.04660287168278851</v>
      </c>
      <c r="E217" s="129">
        <v>60.304</v>
      </c>
      <c r="F217" s="125">
        <f t="shared" si="117"/>
        <v>-0.07348625685620785</v>
      </c>
      <c r="G217" s="130">
        <v>669.923</v>
      </c>
      <c r="H217" s="148">
        <f t="shared" si="118"/>
        <v>-0.060822253500591596</v>
      </c>
      <c r="I217" s="147">
        <v>143.165</v>
      </c>
      <c r="J217" s="148">
        <f t="shared" si="119"/>
        <v>-0.0462215945051066</v>
      </c>
      <c r="K217" s="155">
        <v>110.049</v>
      </c>
      <c r="L217" s="148">
        <f t="shared" si="120"/>
        <v>-0.08893046667384151</v>
      </c>
      <c r="M217" s="155">
        <v>121.089</v>
      </c>
      <c r="N217" s="148">
        <f t="shared" si="121"/>
        <v>-0.05278596963320482</v>
      </c>
      <c r="O217" s="156">
        <v>100.446</v>
      </c>
      <c r="P217" s="148">
        <f>(O217-O181)/O181</f>
        <v>0.08294071350791886</v>
      </c>
      <c r="Q217" s="156">
        <v>107.798</v>
      </c>
      <c r="R217" s="106">
        <f>(Q217-Q181)/Q181</f>
        <v>-0.1053291171808215</v>
      </c>
    </row>
    <row r="218" spans="1:18" ht="16.5" hidden="1">
      <c r="A218" s="126" t="s">
        <v>254</v>
      </c>
      <c r="B218" s="131" t="s">
        <v>6</v>
      </c>
      <c r="C218" s="132">
        <v>1354.709</v>
      </c>
      <c r="D218" s="133">
        <f t="shared" si="116"/>
        <v>-0.05914557623564891</v>
      </c>
      <c r="E218" s="134">
        <v>15.997</v>
      </c>
      <c r="F218" s="133">
        <f t="shared" si="117"/>
        <v>-0.0625293014533521</v>
      </c>
      <c r="G218" s="100">
        <v>407.436</v>
      </c>
      <c r="H218" s="153">
        <f t="shared" si="118"/>
        <v>-0.12425308010420348</v>
      </c>
      <c r="I218" s="136">
        <v>119.733</v>
      </c>
      <c r="J218" s="153">
        <f t="shared" si="119"/>
        <v>-0.16105774283732363</v>
      </c>
      <c r="K218" s="136">
        <v>51.063</v>
      </c>
      <c r="L218" s="153">
        <f t="shared" si="120"/>
        <v>-0.12537896305431376</v>
      </c>
      <c r="M218" s="136">
        <v>39.121</v>
      </c>
      <c r="N218" s="153">
        <f t="shared" si="121"/>
        <v>-0.0888531768213154</v>
      </c>
      <c r="O218" s="157">
        <v>378.948</v>
      </c>
      <c r="P218" s="153">
        <f>(O218-O182)/O182</f>
        <v>0.11342641562654251</v>
      </c>
      <c r="Q218" s="157">
        <v>149.921</v>
      </c>
      <c r="R218" s="135">
        <f>(Q218-Q182)/Q182</f>
        <v>-0.1563774892944163</v>
      </c>
    </row>
    <row r="219" spans="1:18" s="5" customFormat="1" ht="17.25" hidden="1" thickBot="1">
      <c r="A219" s="42"/>
      <c r="B219" s="14" t="s">
        <v>8</v>
      </c>
      <c r="C219" s="80">
        <f>C217-C218</f>
        <v>114.45499999999993</v>
      </c>
      <c r="D219" s="122">
        <f t="shared" si="116"/>
        <v>0.13201855460057127</v>
      </c>
      <c r="E219" s="87">
        <f>E217-E218</f>
        <v>44.307</v>
      </c>
      <c r="F219" s="123">
        <f t="shared" si="117"/>
        <v>-0.07737958894696294</v>
      </c>
      <c r="G219" s="76">
        <f>G217-G218</f>
        <v>262.487</v>
      </c>
      <c r="H219" s="150">
        <f t="shared" si="118"/>
        <v>0.058142253611971347</v>
      </c>
      <c r="I219" s="87">
        <f>I217-I218</f>
        <v>23.431999999999988</v>
      </c>
      <c r="J219" s="150">
        <f t="shared" si="119"/>
        <v>2.173347778981574</v>
      </c>
      <c r="K219" s="87">
        <f>K217-K218</f>
        <v>58.986000000000004</v>
      </c>
      <c r="L219" s="154">
        <f t="shared" si="120"/>
        <v>-0.054832713754646684</v>
      </c>
      <c r="M219" s="87">
        <f>M217-M218</f>
        <v>81.96799999999999</v>
      </c>
      <c r="N219" s="154">
        <f t="shared" si="121"/>
        <v>-0.03454611842027798</v>
      </c>
      <c r="O219" s="140">
        <f>O217-O218</f>
        <v>-278.50199999999995</v>
      </c>
      <c r="P219" s="154">
        <f>(O219-O183)/-O183</f>
        <v>-0.12484702594197666</v>
      </c>
      <c r="Q219" s="140">
        <f>Q217-Q218</f>
        <v>-42.12299999999999</v>
      </c>
      <c r="R219" s="109">
        <f>(Q219-Q183)/-Q183</f>
        <v>0.26386704414386103</v>
      </c>
    </row>
    <row r="220" spans="1:18" ht="17.25" hidden="1" thickTop="1">
      <c r="A220" s="10">
        <v>2012</v>
      </c>
      <c r="B220" s="127" t="s">
        <v>7</v>
      </c>
      <c r="C220" s="128">
        <v>1718.13</v>
      </c>
      <c r="D220" s="125">
        <f aca="true" t="shared" si="122" ref="D220:D228">(C220-C184)/C184</f>
        <v>-0.057116421396459664</v>
      </c>
      <c r="E220" s="129">
        <v>69.763</v>
      </c>
      <c r="F220" s="125">
        <f aca="true" t="shared" si="123" ref="F220:F228">(E220-E184)/E184</f>
        <v>-0.08121954431713421</v>
      </c>
      <c r="G220" s="130">
        <v>790.765</v>
      </c>
      <c r="H220" s="148">
        <f aca="true" t="shared" si="124" ref="H220:H228">(G220-G184)/G184</f>
        <v>-0.06637882281546231</v>
      </c>
      <c r="I220" s="147">
        <v>167.442</v>
      </c>
      <c r="J220" s="148">
        <f aca="true" t="shared" si="125" ref="J220:J228">(I220-I184)/I184</f>
        <v>-0.057885556743374686</v>
      </c>
      <c r="K220" s="155">
        <v>129.229</v>
      </c>
      <c r="L220" s="148">
        <f aca="true" t="shared" si="126" ref="L220:L228">(K220-K184)/K184</f>
        <v>-0.09875863030894745</v>
      </c>
      <c r="M220" s="155">
        <v>141.974</v>
      </c>
      <c r="N220" s="148">
        <f aca="true" t="shared" si="127" ref="N220:N228">(M220-M184)/M184</f>
        <v>-0.06527177920573064</v>
      </c>
      <c r="O220" s="156">
        <v>113.286</v>
      </c>
      <c r="P220" s="148">
        <f>(O220-O184)/O184</f>
        <v>0.023619343646089384</v>
      </c>
      <c r="Q220" s="156">
        <v>123.639</v>
      </c>
      <c r="R220" s="106">
        <f>(Q220-Q184)/Q184</f>
        <v>-0.1071964992345687</v>
      </c>
    </row>
    <row r="221" spans="1:18" ht="16.5" hidden="1">
      <c r="A221" s="126" t="s">
        <v>258</v>
      </c>
      <c r="B221" s="131" t="s">
        <v>6</v>
      </c>
      <c r="C221" s="132">
        <v>1593.869</v>
      </c>
      <c r="D221" s="133">
        <f t="shared" si="122"/>
        <v>-0.05534004922829641</v>
      </c>
      <c r="E221" s="134">
        <v>18.577</v>
      </c>
      <c r="F221" s="133">
        <f t="shared" si="123"/>
        <v>-0.06081900910010108</v>
      </c>
      <c r="G221" s="100">
        <v>483.413</v>
      </c>
      <c r="H221" s="153">
        <f t="shared" si="124"/>
        <v>-0.10756555081515061</v>
      </c>
      <c r="I221" s="136">
        <v>140.363</v>
      </c>
      <c r="J221" s="153">
        <f t="shared" si="125"/>
        <v>-0.14701985950071714</v>
      </c>
      <c r="K221" s="136">
        <v>61.268</v>
      </c>
      <c r="L221" s="153">
        <f t="shared" si="126"/>
        <v>-0.10879020175425835</v>
      </c>
      <c r="M221" s="136">
        <v>45.93</v>
      </c>
      <c r="N221" s="153">
        <f t="shared" si="127"/>
        <v>-0.0799647450022034</v>
      </c>
      <c r="O221" s="157">
        <v>439.44</v>
      </c>
      <c r="P221" s="153">
        <f>(O221-O185)/O185</f>
        <v>0.08138968319199937</v>
      </c>
      <c r="Q221" s="157">
        <v>178.604</v>
      </c>
      <c r="R221" s="135">
        <f>(Q221-Q185)/Q185</f>
        <v>-0.13697862306235256</v>
      </c>
    </row>
    <row r="222" spans="1:18" s="5" customFormat="1" ht="17.25" hidden="1" thickBot="1">
      <c r="A222" s="42"/>
      <c r="B222" s="14" t="s">
        <v>8</v>
      </c>
      <c r="C222" s="80">
        <f>C220-C221</f>
        <v>124.2610000000002</v>
      </c>
      <c r="D222" s="123">
        <f t="shared" si="122"/>
        <v>-0.07932309379329684</v>
      </c>
      <c r="E222" s="87">
        <f>E220-E221</f>
        <v>51.18600000000001</v>
      </c>
      <c r="F222" s="123">
        <f t="shared" si="123"/>
        <v>-0.08840605520926087</v>
      </c>
      <c r="G222" s="76">
        <f>G220-G221</f>
        <v>307.352</v>
      </c>
      <c r="H222" s="150">
        <f t="shared" si="124"/>
        <v>0.006694878614382796</v>
      </c>
      <c r="I222" s="87">
        <f>I220-I221</f>
        <v>27.079000000000008</v>
      </c>
      <c r="J222" s="150">
        <f t="shared" si="125"/>
        <v>1.0554880825869175</v>
      </c>
      <c r="K222" s="87">
        <f>K220-K221</f>
        <v>67.96100000000001</v>
      </c>
      <c r="L222" s="154">
        <f t="shared" si="126"/>
        <v>-0.089519445895797</v>
      </c>
      <c r="M222" s="87">
        <f>M220-M221</f>
        <v>96.04399999999998</v>
      </c>
      <c r="N222" s="154">
        <f t="shared" si="127"/>
        <v>-0.05807818292371992</v>
      </c>
      <c r="O222" s="140">
        <f>O220-O221</f>
        <v>-326.154</v>
      </c>
      <c r="P222" s="154">
        <f>(O222-O186)/-O186</f>
        <v>-0.10301189743451014</v>
      </c>
      <c r="Q222" s="140">
        <f>Q220-Q221</f>
        <v>-54.96500000000002</v>
      </c>
      <c r="R222" s="109">
        <f>(Q222-Q186)/-Q186</f>
        <v>0.197216217795174</v>
      </c>
    </row>
    <row r="223" spans="1:18" ht="17.25" hidden="1" thickTop="1">
      <c r="A223" s="10">
        <v>2012</v>
      </c>
      <c r="B223" s="127" t="s">
        <v>7</v>
      </c>
      <c r="C223" s="128">
        <v>1965.569</v>
      </c>
      <c r="D223" s="125">
        <f t="shared" si="122"/>
        <v>-0.055019447021889434</v>
      </c>
      <c r="E223" s="129">
        <v>78.793</v>
      </c>
      <c r="F223" s="125">
        <f t="shared" si="123"/>
        <v>-0.08704014831122182</v>
      </c>
      <c r="G223" s="130">
        <v>908.101</v>
      </c>
      <c r="H223" s="148">
        <f t="shared" si="124"/>
        <v>-0.06350638662984362</v>
      </c>
      <c r="I223" s="147">
        <v>189.635</v>
      </c>
      <c r="J223" s="148">
        <f t="shared" si="125"/>
        <v>-0.07262599884588676</v>
      </c>
      <c r="K223" s="155">
        <v>148.932</v>
      </c>
      <c r="L223" s="148">
        <f t="shared" si="126"/>
        <v>-0.09399390447917376</v>
      </c>
      <c r="M223" s="155">
        <v>161.453</v>
      </c>
      <c r="N223" s="148">
        <f t="shared" si="127"/>
        <v>-0.068259070527063</v>
      </c>
      <c r="O223" s="156">
        <v>132.064</v>
      </c>
      <c r="P223" s="148">
        <f>(O223-O187)/O187</f>
        <v>0.11056544115173733</v>
      </c>
      <c r="Q223" s="156">
        <v>138.505</v>
      </c>
      <c r="R223" s="106">
        <f>(Q223-Q187)/Q187</f>
        <v>-0.118324813963703</v>
      </c>
    </row>
    <row r="224" spans="1:18" ht="16.5" hidden="1">
      <c r="A224" s="126" t="s">
        <v>67</v>
      </c>
      <c r="B224" s="131" t="s">
        <v>6</v>
      </c>
      <c r="C224" s="132">
        <v>1806.97</v>
      </c>
      <c r="D224" s="133">
        <f t="shared" si="122"/>
        <v>-0.05817814123913911</v>
      </c>
      <c r="E224" s="134">
        <v>21.238</v>
      </c>
      <c r="F224" s="133">
        <f t="shared" si="123"/>
        <v>-0.07273838630806848</v>
      </c>
      <c r="G224" s="100">
        <v>550.006</v>
      </c>
      <c r="H224" s="153">
        <f t="shared" si="124"/>
        <v>-0.10546603084970042</v>
      </c>
      <c r="I224" s="136">
        <v>158.476</v>
      </c>
      <c r="J224" s="153">
        <f t="shared" si="125"/>
        <v>-0.16122305318704125</v>
      </c>
      <c r="K224" s="136">
        <v>70.32</v>
      </c>
      <c r="L224" s="153">
        <f t="shared" si="126"/>
        <v>-0.09963893370208203</v>
      </c>
      <c r="M224" s="136">
        <v>52.055</v>
      </c>
      <c r="N224" s="153">
        <f t="shared" si="127"/>
        <v>-0.07850947070277929</v>
      </c>
      <c r="O224" s="157">
        <v>493.869</v>
      </c>
      <c r="P224" s="153">
        <f>(O224-O188)/O188</f>
        <v>0.08193090455013473</v>
      </c>
      <c r="Q224" s="157">
        <v>203.698</v>
      </c>
      <c r="R224" s="135">
        <f>(Q224-Q188)/Q188</f>
        <v>-0.14125756202440928</v>
      </c>
    </row>
    <row r="225" spans="1:18" s="5" customFormat="1" ht="17.25" hidden="1" thickBot="1">
      <c r="A225" s="42"/>
      <c r="B225" s="14" t="s">
        <v>8</v>
      </c>
      <c r="C225" s="80">
        <f>C223-C224</f>
        <v>158.59899999999993</v>
      </c>
      <c r="D225" s="123">
        <f t="shared" si="122"/>
        <v>-0.01747614917606469</v>
      </c>
      <c r="E225" s="87">
        <f>E223-E224</f>
        <v>57.55500000000001</v>
      </c>
      <c r="F225" s="123">
        <f t="shared" si="123"/>
        <v>-0.09220674752764156</v>
      </c>
      <c r="G225" s="76">
        <f>G223-G224</f>
        <v>358.095</v>
      </c>
      <c r="H225" s="150">
        <f t="shared" si="124"/>
        <v>0.009201589493560257</v>
      </c>
      <c r="I225" s="87">
        <f>I223-I224</f>
        <v>31.158999999999992</v>
      </c>
      <c r="J225" s="150">
        <f t="shared" si="125"/>
        <v>1.003923081870219</v>
      </c>
      <c r="K225" s="87">
        <f>K223-K224</f>
        <v>78.612</v>
      </c>
      <c r="L225" s="154">
        <f t="shared" si="126"/>
        <v>-0.08888399531762509</v>
      </c>
      <c r="M225" s="87">
        <f>M223-M224</f>
        <v>109.398</v>
      </c>
      <c r="N225" s="154">
        <f t="shared" si="127"/>
        <v>-0.06330111053077721</v>
      </c>
      <c r="O225" s="140">
        <f>O223-O224</f>
        <v>-361.80500000000006</v>
      </c>
      <c r="P225" s="154">
        <f>(O225-O189)/-O189</f>
        <v>-0.07184331988363353</v>
      </c>
      <c r="Q225" s="140">
        <f>Q223-Q224</f>
        <v>-65.19300000000001</v>
      </c>
      <c r="R225" s="109">
        <f>(Q225-Q189)/-Q189</f>
        <v>0.1862267825044938</v>
      </c>
    </row>
    <row r="226" spans="1:18" ht="17.25" hidden="1" thickTop="1">
      <c r="A226" s="10">
        <v>2012</v>
      </c>
      <c r="B226" s="127" t="s">
        <v>7</v>
      </c>
      <c r="C226" s="128">
        <v>2237.134</v>
      </c>
      <c r="D226" s="125">
        <f t="shared" si="122"/>
        <v>-0.03825346629316852</v>
      </c>
      <c r="E226" s="129">
        <v>88.932</v>
      </c>
      <c r="F226" s="125">
        <f t="shared" si="123"/>
        <v>-0.07947417451609562</v>
      </c>
      <c r="G226" s="130">
        <v>1032.638</v>
      </c>
      <c r="H226" s="148">
        <f t="shared" si="124"/>
        <v>-0.04998219817160979</v>
      </c>
      <c r="I226" s="147">
        <v>213.564</v>
      </c>
      <c r="J226" s="148">
        <f t="shared" si="125"/>
        <v>-0.06686008406665918</v>
      </c>
      <c r="K226" s="155">
        <v>170.887</v>
      </c>
      <c r="L226" s="148">
        <f t="shared" si="126"/>
        <v>-0.06492916668946604</v>
      </c>
      <c r="M226" s="155">
        <v>181.784</v>
      </c>
      <c r="N226" s="148">
        <f t="shared" si="127"/>
        <v>-0.055883330563403784</v>
      </c>
      <c r="O226" s="156">
        <v>155.877</v>
      </c>
      <c r="P226" s="148">
        <f>(O226-O190)/O190</f>
        <v>0.20926750554684975</v>
      </c>
      <c r="Q226" s="156">
        <v>156.254</v>
      </c>
      <c r="R226" s="106">
        <f>(Q226-Q190)/Q190</f>
        <v>-0.10077403389635425</v>
      </c>
    </row>
    <row r="227" spans="1:18" ht="16.5" hidden="1">
      <c r="A227" s="126" t="s">
        <v>264</v>
      </c>
      <c r="B227" s="131" t="s">
        <v>6</v>
      </c>
      <c r="C227" s="132">
        <v>2037.651</v>
      </c>
      <c r="D227" s="133">
        <f t="shared" si="122"/>
        <v>-0.05076261786558307</v>
      </c>
      <c r="E227" s="134">
        <v>24.422</v>
      </c>
      <c r="F227" s="133">
        <f t="shared" si="123"/>
        <v>-0.06007774313974521</v>
      </c>
      <c r="G227" s="100">
        <v>616.371</v>
      </c>
      <c r="H227" s="153">
        <f t="shared" si="124"/>
        <v>-0.09867383004142737</v>
      </c>
      <c r="I227" s="136">
        <v>177.86</v>
      </c>
      <c r="J227" s="153">
        <f t="shared" si="125"/>
        <v>-0.15135031968699303</v>
      </c>
      <c r="K227" s="136">
        <v>80.345</v>
      </c>
      <c r="L227" s="153">
        <f t="shared" si="126"/>
        <v>-0.06756646976220598</v>
      </c>
      <c r="M227" s="136">
        <v>59.135</v>
      </c>
      <c r="N227" s="153">
        <f t="shared" si="127"/>
        <v>-0.06204894761051278</v>
      </c>
      <c r="O227" s="157">
        <v>556.727</v>
      </c>
      <c r="P227" s="153">
        <f>(O227-O191)/O191</f>
        <v>0.0791918181571468</v>
      </c>
      <c r="Q227" s="157">
        <v>229.385</v>
      </c>
      <c r="R227" s="135">
        <f>(Q227-Q191)/Q191</f>
        <v>-0.1350685881918208</v>
      </c>
    </row>
    <row r="228" spans="1:18" s="5" customFormat="1" ht="17.25" hidden="1" thickBot="1">
      <c r="A228" s="42"/>
      <c r="B228" s="14" t="s">
        <v>8</v>
      </c>
      <c r="C228" s="80">
        <f>C226-C227</f>
        <v>199.48299999999995</v>
      </c>
      <c r="D228" s="122">
        <f t="shared" si="122"/>
        <v>0.11134447929491925</v>
      </c>
      <c r="E228" s="87">
        <f>E226-E227</f>
        <v>64.51</v>
      </c>
      <c r="F228" s="123">
        <f t="shared" si="123"/>
        <v>-0.08660993670975677</v>
      </c>
      <c r="G228" s="76">
        <f>G226-G227</f>
        <v>416.26699999999994</v>
      </c>
      <c r="H228" s="150">
        <f t="shared" si="124"/>
        <v>0.03261824081286344</v>
      </c>
      <c r="I228" s="87">
        <f>I226-I227</f>
        <v>35.70399999999998</v>
      </c>
      <c r="J228" s="150">
        <f t="shared" si="125"/>
        <v>0.8512910919838212</v>
      </c>
      <c r="K228" s="87">
        <f>K226-K227</f>
        <v>90.542</v>
      </c>
      <c r="L228" s="154">
        <f t="shared" si="126"/>
        <v>-0.06257635682189948</v>
      </c>
      <c r="M228" s="87">
        <f>M226-M227</f>
        <v>122.649</v>
      </c>
      <c r="N228" s="154">
        <f t="shared" si="127"/>
        <v>-0.052881533935149175</v>
      </c>
      <c r="O228" s="140">
        <f>O226-O227</f>
        <v>-400.84999999999997</v>
      </c>
      <c r="P228" s="154">
        <f>(O228-O192)/-O192</f>
        <v>-0.0358630598596279</v>
      </c>
      <c r="Q228" s="140">
        <f>Q226-Q227</f>
        <v>-73.131</v>
      </c>
      <c r="R228" s="109">
        <f>(Q228-Q192)/-Q192</f>
        <v>0.2002384050918081</v>
      </c>
    </row>
    <row r="229" spans="1:18" ht="17.25" hidden="1" thickTop="1">
      <c r="A229" s="10">
        <v>2012</v>
      </c>
      <c r="B229" s="127" t="s">
        <v>7</v>
      </c>
      <c r="C229" s="128">
        <v>2502.274</v>
      </c>
      <c r="D229" s="125">
        <f aca="true" t="shared" si="128" ref="D229:D239">(C229-C193)/C193</f>
        <v>-0.03624025417053918</v>
      </c>
      <c r="E229" s="129">
        <v>99.563</v>
      </c>
      <c r="F229" s="125">
        <f aca="true" t="shared" si="129" ref="F229:F240">(E229-E193)/E193</f>
        <v>-0.07692379009827552</v>
      </c>
      <c r="G229" s="130">
        <v>1152.722</v>
      </c>
      <c r="H229" s="148">
        <f aca="true" t="shared" si="130" ref="H229:H240">(G229-G193)/G193</f>
        <v>-0.051027985372592156</v>
      </c>
      <c r="I229" s="147">
        <v>237.695</v>
      </c>
      <c r="J229" s="148">
        <f aca="true" t="shared" si="131" ref="J229:J240">(I229-I193)/I193</f>
        <v>-0.06664389182736676</v>
      </c>
      <c r="K229" s="155">
        <v>192.827</v>
      </c>
      <c r="L229" s="148">
        <f aca="true" t="shared" si="132" ref="L229:L240">(K229-K193)/K193</f>
        <v>-0.050487492613748346</v>
      </c>
      <c r="M229" s="155">
        <v>202.488</v>
      </c>
      <c r="N229" s="148">
        <f aca="true" t="shared" si="133" ref="N229:N240">(M229-M193)/M193</f>
        <v>-0.04892345846015104</v>
      </c>
      <c r="O229" s="156">
        <v>177.292</v>
      </c>
      <c r="P229" s="148">
        <f>(O229-O193)/O193</f>
        <v>0.20504333050127443</v>
      </c>
      <c r="Q229" s="156">
        <v>173.686</v>
      </c>
      <c r="R229" s="106">
        <f>(Q229-Q193)/Q193</f>
        <v>-0.09552203052663916</v>
      </c>
    </row>
    <row r="230" spans="1:18" ht="16.5" hidden="1">
      <c r="A230" s="126" t="s">
        <v>72</v>
      </c>
      <c r="B230" s="131" t="s">
        <v>6</v>
      </c>
      <c r="C230" s="132">
        <v>2270.274</v>
      </c>
      <c r="D230" s="133">
        <f t="shared" si="128"/>
        <v>-0.0474913025893362</v>
      </c>
      <c r="E230" s="134">
        <v>27.856</v>
      </c>
      <c r="F230" s="133">
        <f t="shared" si="129"/>
        <v>-0.05662422107829847</v>
      </c>
      <c r="G230" s="100">
        <v>683.315</v>
      </c>
      <c r="H230" s="153">
        <f t="shared" si="130"/>
        <v>-0.09618482766648052</v>
      </c>
      <c r="I230" s="136">
        <v>197.999</v>
      </c>
      <c r="J230" s="153">
        <f t="shared" si="131"/>
        <v>-0.14381402508897032</v>
      </c>
      <c r="K230" s="136">
        <v>89.649</v>
      </c>
      <c r="L230" s="153">
        <f t="shared" si="132"/>
        <v>-0.06099170437405725</v>
      </c>
      <c r="M230" s="136">
        <v>66.41</v>
      </c>
      <c r="N230" s="153">
        <f t="shared" si="133"/>
        <v>-0.05058043117744606</v>
      </c>
      <c r="O230" s="157">
        <v>619.155</v>
      </c>
      <c r="P230" s="153">
        <f>(O230-O194)/O194</f>
        <v>0.07597169460480535</v>
      </c>
      <c r="Q230" s="157">
        <v>255.285</v>
      </c>
      <c r="R230" s="135">
        <f>(Q230-Q194)/Q194</f>
        <v>-0.1323123043509295</v>
      </c>
    </row>
    <row r="231" spans="1:18" s="5" customFormat="1" ht="17.25" hidden="1" thickBot="1">
      <c r="A231" s="42"/>
      <c r="B231" s="14" t="s">
        <v>8</v>
      </c>
      <c r="C231" s="80">
        <f>C229-C230</f>
        <v>232</v>
      </c>
      <c r="D231" s="122">
        <f t="shared" si="128"/>
        <v>0.08971859896006852</v>
      </c>
      <c r="E231" s="87">
        <f>E229-E230</f>
        <v>71.707</v>
      </c>
      <c r="F231" s="123">
        <f t="shared" si="129"/>
        <v>-0.08457590767502426</v>
      </c>
      <c r="G231" s="76">
        <f>G229-G230</f>
        <v>469.4069999999999</v>
      </c>
      <c r="H231" s="150">
        <f t="shared" si="130"/>
        <v>0.02340452436599578</v>
      </c>
      <c r="I231" s="87">
        <f>I229-I230</f>
        <v>39.696</v>
      </c>
      <c r="J231" s="150">
        <f t="shared" si="131"/>
        <v>0.6956856044425461</v>
      </c>
      <c r="K231" s="87">
        <f>K229-K230</f>
        <v>103.178</v>
      </c>
      <c r="L231" s="154">
        <f t="shared" si="132"/>
        <v>-0.04116794290387351</v>
      </c>
      <c r="M231" s="87">
        <f>M229-M230</f>
        <v>136.078</v>
      </c>
      <c r="N231" s="154">
        <f t="shared" si="133"/>
        <v>-0.04811270600744295</v>
      </c>
      <c r="O231" s="140">
        <f>O229-O230</f>
        <v>-441.86299999999994</v>
      </c>
      <c r="P231" s="154">
        <f>(O231-O195)/-O195</f>
        <v>-0.031635743019707445</v>
      </c>
      <c r="Q231" s="140">
        <f>Q229-Q230</f>
        <v>-81.59899999999999</v>
      </c>
      <c r="R231" s="109">
        <f>(Q231-Q195)/-Q195</f>
        <v>0.20145032490409487</v>
      </c>
    </row>
    <row r="232" spans="1:18" ht="17.25" hidden="1" thickTop="1">
      <c r="A232" s="10">
        <v>2012</v>
      </c>
      <c r="B232" s="127" t="s">
        <v>7</v>
      </c>
      <c r="C232" s="128">
        <v>2751.047</v>
      </c>
      <c r="D232" s="125">
        <f t="shared" si="128"/>
        <v>-0.0323814300602403</v>
      </c>
      <c r="E232" s="129">
        <v>108.606</v>
      </c>
      <c r="F232" s="125">
        <f t="shared" si="129"/>
        <v>-0.07690346269570097</v>
      </c>
      <c r="G232" s="130">
        <v>1270.078</v>
      </c>
      <c r="H232" s="148">
        <f t="shared" si="130"/>
        <v>-0.04463822972557231</v>
      </c>
      <c r="I232" s="147">
        <v>258.09</v>
      </c>
      <c r="J232" s="148">
        <f t="shared" si="131"/>
        <v>-0.07261947538627393</v>
      </c>
      <c r="K232" s="155">
        <v>212.467</v>
      </c>
      <c r="L232" s="148">
        <f t="shared" si="132"/>
        <v>-0.04215186392386514</v>
      </c>
      <c r="M232" s="155">
        <v>221.22</v>
      </c>
      <c r="N232" s="148">
        <f t="shared" si="133"/>
        <v>-0.045852724379019286</v>
      </c>
      <c r="O232" s="156">
        <v>198.614</v>
      </c>
      <c r="P232" s="148">
        <f>(O232-O196)/O196</f>
        <v>0.2037139168853522</v>
      </c>
      <c r="Q232" s="156">
        <v>190.116</v>
      </c>
      <c r="R232" s="106">
        <f>(Q232-Q196)/Q196</f>
        <v>-0.088924244747738</v>
      </c>
    </row>
    <row r="233" spans="1:18" ht="16.5" hidden="1">
      <c r="A233" s="126" t="s">
        <v>74</v>
      </c>
      <c r="B233" s="131" t="s">
        <v>6</v>
      </c>
      <c r="C233" s="132">
        <v>2485.094</v>
      </c>
      <c r="D233" s="133">
        <f t="shared" si="128"/>
        <v>-0.04349452695569109</v>
      </c>
      <c r="E233" s="134">
        <v>30.555</v>
      </c>
      <c r="F233" s="133">
        <f t="shared" si="129"/>
        <v>-0.07099422316813624</v>
      </c>
      <c r="G233" s="100">
        <v>745.298</v>
      </c>
      <c r="H233" s="153">
        <f t="shared" si="130"/>
        <v>-0.09668622457946047</v>
      </c>
      <c r="I233" s="136">
        <v>213.768</v>
      </c>
      <c r="J233" s="153">
        <f t="shared" si="131"/>
        <v>-0.151202312505956</v>
      </c>
      <c r="K233" s="136">
        <v>97.234</v>
      </c>
      <c r="L233" s="153">
        <f t="shared" si="132"/>
        <v>-0.06247951096284016</v>
      </c>
      <c r="M233" s="136">
        <v>72.842</v>
      </c>
      <c r="N233" s="153">
        <f t="shared" si="133"/>
        <v>-0.047617802416191575</v>
      </c>
      <c r="O233" s="157">
        <v>683.627</v>
      </c>
      <c r="P233" s="153">
        <f>(O233-O197)/O197</f>
        <v>0.09065861308674818</v>
      </c>
      <c r="Q233" s="157">
        <v>276.036</v>
      </c>
      <c r="R233" s="135">
        <f>(Q233-Q197)/Q197</f>
        <v>-0.12837709825319238</v>
      </c>
    </row>
    <row r="234" spans="1:18" s="5" customFormat="1" ht="17.25" hidden="1" thickBot="1">
      <c r="A234" s="42"/>
      <c r="B234" s="14" t="s">
        <v>8</v>
      </c>
      <c r="C234" s="80">
        <f>C232-C233</f>
        <v>265.953</v>
      </c>
      <c r="D234" s="122">
        <f t="shared" si="128"/>
        <v>0.08546042266972635</v>
      </c>
      <c r="E234" s="87">
        <f>E232-E233</f>
        <v>78.05099999999999</v>
      </c>
      <c r="F234" s="123">
        <f t="shared" si="129"/>
        <v>-0.07919635694398576</v>
      </c>
      <c r="G234" s="76">
        <f>G232-G233</f>
        <v>524.78</v>
      </c>
      <c r="H234" s="150">
        <f t="shared" si="130"/>
        <v>0.0405075840190343</v>
      </c>
      <c r="I234" s="87">
        <f>I232-I233</f>
        <v>44.321999999999974</v>
      </c>
      <c r="J234" s="150">
        <f t="shared" si="131"/>
        <v>0.675563284439739</v>
      </c>
      <c r="K234" s="87">
        <f>K232-K233</f>
        <v>115.23300000000002</v>
      </c>
      <c r="L234" s="154">
        <f t="shared" si="132"/>
        <v>-0.02430082216370448</v>
      </c>
      <c r="M234" s="87">
        <f>M232-M233</f>
        <v>148.378</v>
      </c>
      <c r="N234" s="154">
        <f t="shared" si="133"/>
        <v>-0.04498381252132069</v>
      </c>
      <c r="O234" s="140">
        <f>O232-O233</f>
        <v>-485.0129999999999</v>
      </c>
      <c r="P234" s="154">
        <f>(O234-O198)/-O198</f>
        <v>-0.050264074785459266</v>
      </c>
      <c r="Q234" s="140">
        <f>Q232-Q233</f>
        <v>-85.91999999999999</v>
      </c>
      <c r="R234" s="109">
        <f>(Q234-Q198)/-Q198</f>
        <v>0.2045917422699502</v>
      </c>
    </row>
    <row r="235" spans="1:18" ht="17.25" thickTop="1">
      <c r="A235" s="10">
        <v>2012</v>
      </c>
      <c r="B235" s="127" t="s">
        <v>7</v>
      </c>
      <c r="C235" s="128">
        <v>3011.809</v>
      </c>
      <c r="D235" s="125">
        <f t="shared" si="128"/>
        <v>-0.022956147348335197</v>
      </c>
      <c r="E235" s="129">
        <v>118.207</v>
      </c>
      <c r="F235" s="125">
        <f t="shared" si="129"/>
        <v>-0.0703781182169934</v>
      </c>
      <c r="G235" s="130">
        <v>1388.733</v>
      </c>
      <c r="H235" s="148">
        <f t="shared" si="130"/>
        <v>-0.03766042076669345</v>
      </c>
      <c r="I235" s="147">
        <v>280.925</v>
      </c>
      <c r="J235" s="148">
        <f t="shared" si="131"/>
        <v>-0.06910663397176739</v>
      </c>
      <c r="K235" s="155">
        <v>233.493</v>
      </c>
      <c r="L235" s="148">
        <f t="shared" si="132"/>
        <v>-0.023229838608468653</v>
      </c>
      <c r="M235" s="155">
        <v>241.847</v>
      </c>
      <c r="N235" s="148">
        <f t="shared" si="133"/>
        <v>-0.04028587415029419</v>
      </c>
      <c r="O235" s="156">
        <v>220.672</v>
      </c>
      <c r="P235" s="148">
        <f>(O235-O199)/O199</f>
        <v>0.23132550288759307</v>
      </c>
      <c r="Q235" s="156">
        <v>207.911</v>
      </c>
      <c r="R235" s="106">
        <f>(Q235-Q199)/Q199</f>
        <v>-0.07444142223092781</v>
      </c>
    </row>
    <row r="236" spans="1:18" ht="16.5">
      <c r="A236" s="126"/>
      <c r="B236" s="131" t="s">
        <v>6</v>
      </c>
      <c r="C236" s="132">
        <v>2704.727</v>
      </c>
      <c r="D236" s="133">
        <f t="shared" si="128"/>
        <v>-0.03895895780657283</v>
      </c>
      <c r="E236" s="134">
        <v>33.207</v>
      </c>
      <c r="F236" s="133">
        <f t="shared" si="129"/>
        <v>-0.06977981959773656</v>
      </c>
      <c r="G236" s="100">
        <v>813.029</v>
      </c>
      <c r="H236" s="153">
        <f t="shared" si="130"/>
        <v>-0.08693157060136836</v>
      </c>
      <c r="I236" s="136">
        <v>231.41</v>
      </c>
      <c r="J236" s="153">
        <f t="shared" si="131"/>
        <v>-0.14398168185164234</v>
      </c>
      <c r="K236" s="136">
        <v>106.012</v>
      </c>
      <c r="L236" s="153">
        <f t="shared" si="132"/>
        <v>-0.05901776124834682</v>
      </c>
      <c r="M236" s="136">
        <v>79.027</v>
      </c>
      <c r="N236" s="153">
        <f t="shared" si="133"/>
        <v>-0.040876266763759876</v>
      </c>
      <c r="O236" s="157">
        <v>739.743</v>
      </c>
      <c r="P236" s="153">
        <f>(O236-O200)/O200</f>
        <v>0.08519384041228231</v>
      </c>
      <c r="Q236" s="157">
        <v>300.55</v>
      </c>
      <c r="R236" s="135">
        <f>(Q236-Q200)/Q200</f>
        <v>-0.11672563978981262</v>
      </c>
    </row>
    <row r="237" spans="1:18" s="5" customFormat="1" ht="17.25" thickBot="1">
      <c r="A237" s="42"/>
      <c r="B237" s="14" t="s">
        <v>8</v>
      </c>
      <c r="C237" s="80">
        <f>C235-C236</f>
        <v>307.08200000000033</v>
      </c>
      <c r="D237" s="122">
        <f t="shared" si="128"/>
        <v>0.14496963098571708</v>
      </c>
      <c r="E237" s="87">
        <f>E235-E236</f>
        <v>85</v>
      </c>
      <c r="F237" s="123">
        <f t="shared" si="129"/>
        <v>-0.07061164687616171</v>
      </c>
      <c r="G237" s="76">
        <f>G235-G236</f>
        <v>575.704</v>
      </c>
      <c r="H237" s="150">
        <f t="shared" si="130"/>
        <v>0.04172668119078478</v>
      </c>
      <c r="I237" s="87">
        <f>I235-I236</f>
        <v>49.515000000000015</v>
      </c>
      <c r="J237" s="150">
        <f t="shared" si="131"/>
        <v>0.5745540115114351</v>
      </c>
      <c r="K237" s="87">
        <f>K235-K236</f>
        <v>127.481</v>
      </c>
      <c r="L237" s="150">
        <f t="shared" si="132"/>
        <v>0.00867191517980776</v>
      </c>
      <c r="M237" s="87">
        <f>M235-M236</f>
        <v>162.82</v>
      </c>
      <c r="N237" s="154">
        <f t="shared" si="133"/>
        <v>-0.039999056626022926</v>
      </c>
      <c r="O237" s="140">
        <f>O235-O236</f>
        <v>-519.071</v>
      </c>
      <c r="P237" s="154">
        <f>(O237-O201)/-O201</f>
        <v>-0.0330716841740738</v>
      </c>
      <c r="Q237" s="140">
        <f>Q235-Q236</f>
        <v>-92.63900000000001</v>
      </c>
      <c r="R237" s="109">
        <f>(Q237-Q201)/-Q201</f>
        <v>0.1988671250054046</v>
      </c>
    </row>
    <row r="238" spans="1:18" ht="17.25" hidden="1" thickTop="1">
      <c r="A238" s="10">
        <v>2013</v>
      </c>
      <c r="B238" s="127" t="s">
        <v>7</v>
      </c>
      <c r="C238" s="128">
        <v>256.708</v>
      </c>
      <c r="D238" s="125">
        <f t="shared" si="128"/>
        <v>0.21781454880119933</v>
      </c>
      <c r="E238" s="129">
        <v>9.229</v>
      </c>
      <c r="F238" s="125">
        <f t="shared" si="129"/>
        <v>0.05066029143897979</v>
      </c>
      <c r="G238" s="130">
        <v>112.722</v>
      </c>
      <c r="H238" s="148">
        <f t="shared" si="130"/>
        <v>0.1955707815831061</v>
      </c>
      <c r="I238" s="147">
        <v>24.53</v>
      </c>
      <c r="J238" s="148">
        <f t="shared" si="131"/>
        <v>0.07852620471333105</v>
      </c>
      <c r="K238" s="155">
        <v>21.161</v>
      </c>
      <c r="L238" s="148">
        <f t="shared" si="132"/>
        <v>0.2765277191289135</v>
      </c>
      <c r="M238" s="155">
        <v>20.592</v>
      </c>
      <c r="N238" s="148">
        <f t="shared" si="133"/>
        <v>0.21961620469083146</v>
      </c>
      <c r="O238" s="156">
        <v>23.089</v>
      </c>
      <c r="P238" s="148">
        <f>(O238-O202)/O202</f>
        <v>1.1462167689161555</v>
      </c>
      <c r="Q238" s="156">
        <v>18.19</v>
      </c>
      <c r="R238" s="106">
        <f>(Q238-Q202)/Q202</f>
        <v>0.12360244610538026</v>
      </c>
    </row>
    <row r="239" spans="1:18" ht="16.5" hidden="1">
      <c r="A239" s="126" t="s">
        <v>237</v>
      </c>
      <c r="B239" s="131" t="s">
        <v>6</v>
      </c>
      <c r="C239" s="132">
        <v>251.568</v>
      </c>
      <c r="D239" s="133">
        <f t="shared" si="128"/>
        <v>0.22078905226379394</v>
      </c>
      <c r="E239" s="134">
        <v>3.165</v>
      </c>
      <c r="F239" s="133">
        <f t="shared" si="129"/>
        <v>0.17135455218356777</v>
      </c>
      <c r="G239" s="100">
        <v>75.101</v>
      </c>
      <c r="H239" s="153">
        <f t="shared" si="130"/>
        <v>0.17415027672680647</v>
      </c>
      <c r="I239" s="136">
        <v>21.691</v>
      </c>
      <c r="J239" s="153">
        <f t="shared" si="131"/>
        <v>0.2691475045345502</v>
      </c>
      <c r="K239" s="136">
        <v>9.237</v>
      </c>
      <c r="L239" s="153">
        <f t="shared" si="132"/>
        <v>0.45579196217494095</v>
      </c>
      <c r="M239" s="136">
        <v>7.2</v>
      </c>
      <c r="N239" s="153">
        <f t="shared" si="133"/>
        <v>0.2209598100729184</v>
      </c>
      <c r="O239" s="157">
        <v>68.315</v>
      </c>
      <c r="P239" s="153">
        <f>(O239-O203)/O203</f>
        <v>0.1665613633646966</v>
      </c>
      <c r="Q239" s="157">
        <v>27.006</v>
      </c>
      <c r="R239" s="135">
        <f>(Q239-Q203)/Q203</f>
        <v>0.24906341057305406</v>
      </c>
    </row>
    <row r="240" spans="1:18" s="5" customFormat="1" ht="17.25" hidden="1" thickBot="1">
      <c r="A240" s="42"/>
      <c r="B240" s="14" t="s">
        <v>8</v>
      </c>
      <c r="C240" s="80">
        <f>C238-C239</f>
        <v>5.140000000000015</v>
      </c>
      <c r="D240" s="123">
        <f aca="true" t="shared" si="134" ref="D240:D246">(C240-C204)/C204</f>
        <v>0.08806096528365691</v>
      </c>
      <c r="E240" s="87">
        <f>E238-E239</f>
        <v>6.063999999999999</v>
      </c>
      <c r="F240" s="123">
        <f t="shared" si="129"/>
        <v>-0.002959552778691478</v>
      </c>
      <c r="G240" s="76">
        <f>G238-G239</f>
        <v>37.620999999999995</v>
      </c>
      <c r="H240" s="150">
        <f t="shared" si="130"/>
        <v>0.24075723096203944</v>
      </c>
      <c r="I240" s="87">
        <f>I238-I239</f>
        <v>2.839000000000002</v>
      </c>
      <c r="J240" s="154">
        <f t="shared" si="131"/>
        <v>-0.49778878471607946</v>
      </c>
      <c r="K240" s="87">
        <f>K238-K239</f>
        <v>11.924000000000001</v>
      </c>
      <c r="L240" s="150">
        <f t="shared" si="132"/>
        <v>0.165363565285379</v>
      </c>
      <c r="M240" s="87">
        <f>M238-M239</f>
        <v>13.392</v>
      </c>
      <c r="N240" s="150">
        <f t="shared" si="133"/>
        <v>0.21889505779557653</v>
      </c>
      <c r="O240" s="140">
        <f>O238-O239</f>
        <v>-45.226</v>
      </c>
      <c r="P240" s="150">
        <f>(O240-O204)/-O204</f>
        <v>0.05390875049683071</v>
      </c>
      <c r="Q240" s="140">
        <f>Q238-Q239</f>
        <v>-8.815999999999999</v>
      </c>
      <c r="R240" s="108">
        <f>(Q240-Q204)/-Q204</f>
        <v>-0.622974963181149</v>
      </c>
    </row>
    <row r="241" spans="1:18" ht="17.25" hidden="1" thickTop="1">
      <c r="A241" s="10">
        <v>2013</v>
      </c>
      <c r="B241" s="127" t="s">
        <v>7</v>
      </c>
      <c r="C241" s="128">
        <v>454.013</v>
      </c>
      <c r="D241" s="125">
        <f t="shared" si="134"/>
        <v>0.01939260310389424</v>
      </c>
      <c r="E241" s="129">
        <v>16.088</v>
      </c>
      <c r="F241" s="125">
        <f aca="true" t="shared" si="135" ref="F241:F246">(E241-E205)/E205</f>
        <v>-0.12455787125210852</v>
      </c>
      <c r="G241" s="130">
        <v>198.514</v>
      </c>
      <c r="H241" s="148">
        <f aca="true" t="shared" si="136" ref="H241:H246">(G241-G205)/G205</f>
        <v>-0.0006795906347376071</v>
      </c>
      <c r="I241" s="147">
        <v>41.973</v>
      </c>
      <c r="J241" s="148">
        <f aca="true" t="shared" si="137" ref="J241:J246">(I241-I205)/I205</f>
        <v>-0.0641471571906355</v>
      </c>
      <c r="K241" s="155">
        <v>36.174</v>
      </c>
      <c r="L241" s="148">
        <f aca="true" t="shared" si="138" ref="L241:L246">(K241-K205)/K205</f>
        <v>0.05970236700257782</v>
      </c>
      <c r="M241" s="155">
        <v>36.007</v>
      </c>
      <c r="N241" s="148">
        <f aca="true" t="shared" si="139" ref="N241:N246">(M241-M205)/M205</f>
        <v>-0.04287612971823497</v>
      </c>
      <c r="O241" s="156">
        <v>44.465</v>
      </c>
      <c r="P241" s="148">
        <f>(O241-O205)/O205</f>
        <v>0.5008776075069197</v>
      </c>
      <c r="Q241" s="156">
        <v>34.193</v>
      </c>
      <c r="R241" s="106">
        <f>(Q241-Q205)/Q205</f>
        <v>0.0060315405437212635</v>
      </c>
    </row>
    <row r="242" spans="1:18" ht="16.5" hidden="1">
      <c r="A242" s="126" t="s">
        <v>243</v>
      </c>
      <c r="B242" s="131" t="s">
        <v>6</v>
      </c>
      <c r="C242" s="132">
        <v>439.552</v>
      </c>
      <c r="D242" s="133">
        <f t="shared" si="134"/>
        <v>0.06820645173833383</v>
      </c>
      <c r="E242" s="134">
        <v>5.203</v>
      </c>
      <c r="F242" s="133">
        <f t="shared" si="135"/>
        <v>0.0011545122185876904</v>
      </c>
      <c r="G242" s="100">
        <v>129.156</v>
      </c>
      <c r="H242" s="153">
        <f t="shared" si="136"/>
        <v>0.022572344721111588</v>
      </c>
      <c r="I242" s="136">
        <v>36.574</v>
      </c>
      <c r="J242" s="153">
        <f t="shared" si="137"/>
        <v>0.03281373545690724</v>
      </c>
      <c r="K242" s="136">
        <v>16.844</v>
      </c>
      <c r="L242" s="153">
        <f t="shared" si="138"/>
        <v>0.18178629060548665</v>
      </c>
      <c r="M242" s="136">
        <v>11.9</v>
      </c>
      <c r="N242" s="153">
        <f t="shared" si="139"/>
        <v>-0.02314890822525037</v>
      </c>
      <c r="O242" s="157">
        <v>124.493</v>
      </c>
      <c r="P242" s="153">
        <f>(O242-O206)/O206</f>
        <v>0.08472671191698097</v>
      </c>
      <c r="Q242" s="157">
        <v>47.32</v>
      </c>
      <c r="R242" s="135">
        <f>(Q242-Q206)/Q206</f>
        <v>0.038129086042736154</v>
      </c>
    </row>
    <row r="243" spans="1:18" s="5" customFormat="1" ht="17.25" hidden="1" thickBot="1">
      <c r="A243" s="42"/>
      <c r="B243" s="14" t="s">
        <v>8</v>
      </c>
      <c r="C243" s="80">
        <f>C241-C242</f>
        <v>14.460999999999956</v>
      </c>
      <c r="D243" s="123">
        <f t="shared" si="134"/>
        <v>-0.573295957509591</v>
      </c>
      <c r="E243" s="87">
        <f>E241-E242</f>
        <v>10.885000000000002</v>
      </c>
      <c r="F243" s="123">
        <f t="shared" si="135"/>
        <v>-0.1741274658573595</v>
      </c>
      <c r="G243" s="76">
        <f>G241-G242</f>
        <v>69.358</v>
      </c>
      <c r="H243" s="154">
        <f t="shared" si="136"/>
        <v>-0.041275019351984826</v>
      </c>
      <c r="I243" s="87">
        <f>I241-I242</f>
        <v>5.399000000000001</v>
      </c>
      <c r="J243" s="154">
        <f t="shared" si="137"/>
        <v>-0.4279508370417462</v>
      </c>
      <c r="K243" s="87">
        <f>K241-K242</f>
        <v>19.33</v>
      </c>
      <c r="L243" s="154">
        <f t="shared" si="138"/>
        <v>-0.02781270432027382</v>
      </c>
      <c r="M243" s="87">
        <f>M241-M242</f>
        <v>24.107</v>
      </c>
      <c r="N243" s="154">
        <f t="shared" si="139"/>
        <v>-0.05232329585659235</v>
      </c>
      <c r="O243" s="140">
        <f>O241-O242</f>
        <v>-80.02799999999999</v>
      </c>
      <c r="P243" s="150">
        <f>(O243-O207)/-O207</f>
        <v>0.0600754025580495</v>
      </c>
      <c r="Q243" s="140">
        <f>Q241-Q242</f>
        <v>-13.127000000000002</v>
      </c>
      <c r="R243" s="108">
        <f>(Q243-Q207)/-Q207</f>
        <v>-0.13222356391236856</v>
      </c>
    </row>
    <row r="244" spans="1:18" ht="17.25" hidden="1" thickTop="1">
      <c r="A244" s="10">
        <v>2013</v>
      </c>
      <c r="B244" s="127" t="s">
        <v>7</v>
      </c>
      <c r="C244" s="128">
        <v>726.147</v>
      </c>
      <c r="D244" s="125">
        <f t="shared" si="134"/>
        <v>0.024174655539367172</v>
      </c>
      <c r="E244" s="129">
        <v>27.396</v>
      </c>
      <c r="F244" s="125">
        <f t="shared" si="135"/>
        <v>-0.07623832484742217</v>
      </c>
      <c r="G244" s="130">
        <v>320.723</v>
      </c>
      <c r="H244" s="148">
        <f t="shared" si="136"/>
        <v>0.0133043928824184</v>
      </c>
      <c r="I244" s="147">
        <v>67.398</v>
      </c>
      <c r="J244" s="148">
        <f t="shared" si="137"/>
        <v>-0.03809211183581425</v>
      </c>
      <c r="K244" s="155">
        <v>58.09</v>
      </c>
      <c r="L244" s="148">
        <f t="shared" si="138"/>
        <v>0.08585528160457602</v>
      </c>
      <c r="M244" s="155">
        <v>57.959</v>
      </c>
      <c r="N244" s="148">
        <f t="shared" si="139"/>
        <v>-0.02821836960531169</v>
      </c>
      <c r="O244" s="156">
        <v>66.438</v>
      </c>
      <c r="P244" s="148">
        <f>(O244-O208)/O208</f>
        <v>0.34639781132840214</v>
      </c>
      <c r="Q244" s="156">
        <v>54.637</v>
      </c>
      <c r="R244" s="106">
        <f>(Q244-Q208)/Q208</f>
        <v>-0.004155654789027641</v>
      </c>
    </row>
    <row r="245" spans="1:18" ht="16.5" hidden="1">
      <c r="A245" s="126" t="s">
        <v>247</v>
      </c>
      <c r="B245" s="131" t="s">
        <v>6</v>
      </c>
      <c r="C245" s="132">
        <v>679.668</v>
      </c>
      <c r="D245" s="133">
        <f t="shared" si="134"/>
        <v>0.04376750700280112</v>
      </c>
      <c r="E245" s="134">
        <v>8.042</v>
      </c>
      <c r="F245" s="133">
        <f t="shared" si="135"/>
        <v>0.005878674171357062</v>
      </c>
      <c r="G245" s="100">
        <v>203.07</v>
      </c>
      <c r="H245" s="153">
        <f t="shared" si="136"/>
        <v>0.03493616695971251</v>
      </c>
      <c r="I245" s="136">
        <v>57.882</v>
      </c>
      <c r="J245" s="153">
        <f t="shared" si="137"/>
        <v>0.02135093167701865</v>
      </c>
      <c r="K245" s="136">
        <v>26.59</v>
      </c>
      <c r="L245" s="153">
        <f t="shared" si="138"/>
        <v>0.19050817103201248</v>
      </c>
      <c r="M245" s="136">
        <v>18.637</v>
      </c>
      <c r="N245" s="153">
        <f t="shared" si="139"/>
        <v>-0.016257587754024798</v>
      </c>
      <c r="O245" s="157">
        <v>189.206</v>
      </c>
      <c r="P245" s="153">
        <f>(O245-O209)/O209</f>
        <v>0.028299066842754548</v>
      </c>
      <c r="Q245" s="157">
        <v>75.268</v>
      </c>
      <c r="R245" s="135">
        <f>(Q245-Q209)/Q209</f>
        <v>0.05227250485816948</v>
      </c>
    </row>
    <row r="246" spans="1:18" s="5" customFormat="1" ht="17.25" hidden="1" thickBot="1">
      <c r="A246" s="42"/>
      <c r="B246" s="14" t="s">
        <v>8</v>
      </c>
      <c r="C246" s="80">
        <f>C244-C245</f>
        <v>46.47900000000004</v>
      </c>
      <c r="D246" s="123">
        <f t="shared" si="134"/>
        <v>-0.19640726845208098</v>
      </c>
      <c r="E246" s="87">
        <f>E244-E245</f>
        <v>19.354</v>
      </c>
      <c r="F246" s="123">
        <f t="shared" si="135"/>
        <v>-0.10654602529775643</v>
      </c>
      <c r="G246" s="76">
        <f>G244-G245</f>
        <v>117.65300000000002</v>
      </c>
      <c r="H246" s="154">
        <f t="shared" si="136"/>
        <v>-0.02197893546804972</v>
      </c>
      <c r="I246" s="87">
        <f>I244-I245</f>
        <v>9.515999999999998</v>
      </c>
      <c r="J246" s="154">
        <f t="shared" si="137"/>
        <v>-0.289585666293393</v>
      </c>
      <c r="K246" s="87">
        <f>K244-K245</f>
        <v>31.500000000000004</v>
      </c>
      <c r="L246" s="150">
        <f t="shared" si="138"/>
        <v>0.010846543867531113</v>
      </c>
      <c r="M246" s="87">
        <f>M244-M245</f>
        <v>39.322</v>
      </c>
      <c r="N246" s="154">
        <f t="shared" si="139"/>
        <v>-0.03378627417254343</v>
      </c>
      <c r="O246" s="140">
        <f>O244-O245</f>
        <v>-122.76799999999999</v>
      </c>
      <c r="P246" s="150">
        <f>(O246-O210)/-O210</f>
        <v>0.08827067892524552</v>
      </c>
      <c r="Q246" s="140">
        <f>Q244-Q245</f>
        <v>-20.631</v>
      </c>
      <c r="R246" s="108">
        <f>(Q246-Q210)/-Q210</f>
        <v>-0.2380580892942875</v>
      </c>
    </row>
    <row r="247" spans="1:18" ht="17.25" hidden="1" thickTop="1">
      <c r="A247" s="10">
        <v>2013</v>
      </c>
      <c r="B247" s="127" t="s">
        <v>7</v>
      </c>
      <c r="C247" s="128">
        <v>976.544</v>
      </c>
      <c r="D247" s="125">
        <f aca="true" t="shared" si="140" ref="D247:D252">(C247-C211)/C211</f>
        <v>0.012752956452029434</v>
      </c>
      <c r="E247" s="129">
        <v>37.801</v>
      </c>
      <c r="F247" s="125">
        <f aca="true" t="shared" si="141" ref="F247:F252">(E247-E211)/E211</f>
        <v>-0.06730982753090382</v>
      </c>
      <c r="G247" s="130">
        <v>439.49</v>
      </c>
      <c r="H247" s="148">
        <f aca="true" t="shared" si="142" ref="H247:H252">(G247-G211)/G211</f>
        <v>0.012043476258462714</v>
      </c>
      <c r="I247" s="147">
        <v>90.36</v>
      </c>
      <c r="J247" s="148">
        <f aca="true" t="shared" si="143" ref="J247:J252">(I247-I211)/I211</f>
        <v>-0.04900227330133878</v>
      </c>
      <c r="K247" s="155">
        <v>77.479</v>
      </c>
      <c r="L247" s="148">
        <f aca="true" t="shared" si="144" ref="L247:L252">(K247-K211)/K211</f>
        <v>0.0760972222222222</v>
      </c>
      <c r="M247" s="155">
        <v>77.724</v>
      </c>
      <c r="N247" s="148">
        <f aca="true" t="shared" si="145" ref="N247:N252">(M247-M211)/M211</f>
        <v>-0.03505984009534685</v>
      </c>
      <c r="O247" s="156">
        <v>85.137</v>
      </c>
      <c r="P247" s="148">
        <f>(O247-O211)/O211</f>
        <v>0.2979982009726945</v>
      </c>
      <c r="Q247" s="156">
        <v>71.041</v>
      </c>
      <c r="R247" s="106">
        <f>(Q247-Q211)/Q211</f>
        <v>-0.02727534128407712</v>
      </c>
    </row>
    <row r="248" spans="1:18" ht="16.5" hidden="1">
      <c r="A248" s="126" t="s">
        <v>59</v>
      </c>
      <c r="B248" s="131" t="s">
        <v>6</v>
      </c>
      <c r="C248" s="132">
        <v>907.111</v>
      </c>
      <c r="D248" s="133">
        <f t="shared" si="140"/>
        <v>0.008780992309959195</v>
      </c>
      <c r="E248" s="134">
        <v>10.811</v>
      </c>
      <c r="F248" s="133">
        <f t="shared" si="141"/>
        <v>-0.002859251060689963</v>
      </c>
      <c r="G248" s="100">
        <v>270.305</v>
      </c>
      <c r="H248" s="153">
        <f t="shared" si="142"/>
        <v>0.014967013243516196</v>
      </c>
      <c r="I248" s="136">
        <v>76.815</v>
      </c>
      <c r="J248" s="153">
        <f t="shared" si="143"/>
        <v>-0.005746903273405074</v>
      </c>
      <c r="K248" s="136">
        <v>35.576</v>
      </c>
      <c r="L248" s="153">
        <f t="shared" si="144"/>
        <v>0.11860143378191429</v>
      </c>
      <c r="M248" s="136">
        <v>24.916</v>
      </c>
      <c r="N248" s="153">
        <f t="shared" si="145"/>
        <v>-0.03332686711930158</v>
      </c>
      <c r="O248" s="157">
        <v>255.072</v>
      </c>
      <c r="P248" s="153">
        <f>(O248-O212)/O212</f>
        <v>-0.025565012759584997</v>
      </c>
      <c r="Q248" s="157">
        <v>101.072</v>
      </c>
      <c r="R248" s="135">
        <f>(Q248-Q212)/Q212</f>
        <v>0.032105220161751546</v>
      </c>
    </row>
    <row r="249" spans="1:18" s="5" customFormat="1" ht="17.25" hidden="1" thickBot="1">
      <c r="A249" s="42"/>
      <c r="B249" s="14" t="s">
        <v>8</v>
      </c>
      <c r="C249" s="80">
        <f>C247-C248</f>
        <v>69.43299999999999</v>
      </c>
      <c r="D249" s="122">
        <f t="shared" si="140"/>
        <v>0.06767437569196814</v>
      </c>
      <c r="E249" s="87">
        <f>E247-E248</f>
        <v>26.990000000000002</v>
      </c>
      <c r="F249" s="123">
        <f t="shared" si="141"/>
        <v>-0.09084784585845664</v>
      </c>
      <c r="G249" s="76">
        <f>G247-G248</f>
        <v>169.185</v>
      </c>
      <c r="H249" s="150">
        <f t="shared" si="142"/>
        <v>0.007407363300206789</v>
      </c>
      <c r="I249" s="87">
        <f>I247-I248</f>
        <v>13.545000000000002</v>
      </c>
      <c r="J249" s="154">
        <f t="shared" si="143"/>
        <v>-0.237202230106437</v>
      </c>
      <c r="K249" s="87">
        <f>K247-K248</f>
        <v>41.903</v>
      </c>
      <c r="L249" s="150">
        <f t="shared" si="144"/>
        <v>0.04246691213056027</v>
      </c>
      <c r="M249" s="87">
        <f>M247-M248</f>
        <v>52.80800000000001</v>
      </c>
      <c r="N249" s="154">
        <f t="shared" si="145"/>
        <v>-0.035875340039800564</v>
      </c>
      <c r="O249" s="140">
        <f>O247-O248</f>
        <v>-169.935</v>
      </c>
      <c r="P249" s="150">
        <f>(O249-O213)/-O213</f>
        <v>0.133749292716123</v>
      </c>
      <c r="Q249" s="140">
        <f>Q247-Q248</f>
        <v>-30.031000000000006</v>
      </c>
      <c r="R249" s="108">
        <f>(Q249-Q213)/-Q213</f>
        <v>-0.20630648724643547</v>
      </c>
    </row>
    <row r="250" spans="1:18" ht="17.25" hidden="1" thickTop="1">
      <c r="A250" s="10">
        <v>2013</v>
      </c>
      <c r="B250" s="127" t="s">
        <v>7</v>
      </c>
      <c r="C250" s="128">
        <v>1239.524</v>
      </c>
      <c r="D250" s="125">
        <f t="shared" si="140"/>
        <v>0.011480633723800515</v>
      </c>
      <c r="E250" s="129">
        <v>48.279</v>
      </c>
      <c r="F250" s="125">
        <f t="shared" si="141"/>
        <v>-0.05182843002474559</v>
      </c>
      <c r="G250" s="130">
        <v>564.971</v>
      </c>
      <c r="H250" s="148">
        <f t="shared" si="142"/>
        <v>0.01927705191904551</v>
      </c>
      <c r="I250" s="147">
        <v>114.578</v>
      </c>
      <c r="J250" s="148">
        <f t="shared" si="143"/>
        <v>-0.04875051888750519</v>
      </c>
      <c r="K250" s="155">
        <v>97.061</v>
      </c>
      <c r="L250" s="148">
        <f t="shared" si="144"/>
        <v>0.0639970182958246</v>
      </c>
      <c r="M250" s="155">
        <v>100.287</v>
      </c>
      <c r="N250" s="148">
        <f t="shared" si="145"/>
        <v>-0.014029533790825182</v>
      </c>
      <c r="O250" s="156">
        <v>103.712</v>
      </c>
      <c r="P250" s="148">
        <f>(O250-O214)/O214</f>
        <v>0.2177772559149885</v>
      </c>
      <c r="Q250" s="156">
        <v>88.023</v>
      </c>
      <c r="R250" s="106">
        <f>(Q250-Q214)/Q214</f>
        <v>-0.03190576745413763</v>
      </c>
    </row>
    <row r="251" spans="1:18" ht="16.5" hidden="1">
      <c r="A251" s="126" t="s">
        <v>61</v>
      </c>
      <c r="B251" s="131" t="s">
        <v>6</v>
      </c>
      <c r="C251" s="132">
        <v>1125.841</v>
      </c>
      <c r="D251" s="133">
        <f t="shared" si="140"/>
        <v>-0.009958968171753329</v>
      </c>
      <c r="E251" s="134">
        <v>13.062</v>
      </c>
      <c r="F251" s="133">
        <f t="shared" si="141"/>
        <v>-0.03970004411116019</v>
      </c>
      <c r="G251" s="100">
        <v>342.579</v>
      </c>
      <c r="H251" s="153">
        <f t="shared" si="142"/>
        <v>0.011291379585185677</v>
      </c>
      <c r="I251" s="136">
        <v>93.831</v>
      </c>
      <c r="J251" s="153">
        <f t="shared" si="143"/>
        <v>-0.06217766761284135</v>
      </c>
      <c r="K251" s="136">
        <v>45.801</v>
      </c>
      <c r="L251" s="153">
        <f t="shared" si="144"/>
        <v>0.11677070125816838</v>
      </c>
      <c r="M251" s="136">
        <v>31.268</v>
      </c>
      <c r="N251" s="153">
        <f t="shared" si="145"/>
        <v>-0.05434749735369718</v>
      </c>
      <c r="O251" s="157">
        <v>310.109</v>
      </c>
      <c r="P251" s="153">
        <f>(O251-O215)/O215</f>
        <v>-0.03885086968919312</v>
      </c>
      <c r="Q251" s="157">
        <v>125.027</v>
      </c>
      <c r="R251" s="135">
        <f>(Q251-Q215)/Q215</f>
        <v>-0.0026165689441985</v>
      </c>
    </row>
    <row r="252" spans="1:18" s="5" customFormat="1" ht="17.25" hidden="1" thickBot="1">
      <c r="A252" s="42"/>
      <c r="B252" s="14" t="s">
        <v>8</v>
      </c>
      <c r="C252" s="80">
        <f>C250-C251</f>
        <v>113.68299999999999</v>
      </c>
      <c r="D252" s="122">
        <f t="shared" si="140"/>
        <v>0.28762359976894075</v>
      </c>
      <c r="E252" s="87">
        <f>E250-E251</f>
        <v>35.217000000000006</v>
      </c>
      <c r="F252" s="123">
        <f t="shared" si="141"/>
        <v>-0.056249330046092734</v>
      </c>
      <c r="G252" s="76">
        <f>G250-G251</f>
        <v>222.392</v>
      </c>
      <c r="H252" s="150">
        <f t="shared" si="142"/>
        <v>0.03182822040346711</v>
      </c>
      <c r="I252" s="87">
        <f>I250-I251</f>
        <v>20.747</v>
      </c>
      <c r="J252" s="150">
        <f t="shared" si="143"/>
        <v>0.01710952054122972</v>
      </c>
      <c r="K252" s="87">
        <f>K250-K251</f>
        <v>51.260000000000005</v>
      </c>
      <c r="L252" s="150">
        <f t="shared" si="144"/>
        <v>0.020891836450180373</v>
      </c>
      <c r="M252" s="87">
        <f>M250-M251</f>
        <v>69.019</v>
      </c>
      <c r="N252" s="150">
        <f t="shared" si="145"/>
        <v>0.005389736194263639</v>
      </c>
      <c r="O252" s="140">
        <f>O250-O251</f>
        <v>-206.397</v>
      </c>
      <c r="P252" s="150">
        <f>(O252-O216)/-O216</f>
        <v>0.13088315177341994</v>
      </c>
      <c r="Q252" s="140">
        <f>Q250-Q251</f>
        <v>-37.004000000000005</v>
      </c>
      <c r="R252" s="108">
        <f>(Q252-Q216)/-Q216</f>
        <v>-0.07472916848189154</v>
      </c>
    </row>
    <row r="253" spans="1:18" ht="17.25" hidden="1" thickTop="1">
      <c r="A253" s="10">
        <v>2013</v>
      </c>
      <c r="B253" s="127" t="s">
        <v>7</v>
      </c>
      <c r="C253" s="128">
        <v>1504.39</v>
      </c>
      <c r="D253" s="125">
        <f aca="true" t="shared" si="146" ref="D253:D261">(C253-C217)/C217</f>
        <v>0.02397690114922508</v>
      </c>
      <c r="E253" s="129">
        <v>58.24</v>
      </c>
      <c r="F253" s="125">
        <f aca="true" t="shared" si="147" ref="F253:F261">(E253-E217)/E217</f>
        <v>-0.03422658530114089</v>
      </c>
      <c r="G253" s="130">
        <v>690.548</v>
      </c>
      <c r="H253" s="148">
        <f aca="true" t="shared" si="148" ref="H253:H261">(G253-G217)/G217</f>
        <v>0.030787120310841694</v>
      </c>
      <c r="I253" s="147">
        <v>137.097</v>
      </c>
      <c r="J253" s="148">
        <f aca="true" t="shared" si="149" ref="J253:J261">(I253-I217)/I217</f>
        <v>-0.042384661055425446</v>
      </c>
      <c r="K253" s="155">
        <v>117.451</v>
      </c>
      <c r="L253" s="148">
        <f aca="true" t="shared" si="150" ref="L253:L261">(K253-K217)/K217</f>
        <v>0.06726094739615977</v>
      </c>
      <c r="M253" s="155">
        <v>121.728</v>
      </c>
      <c r="N253" s="148">
        <f aca="true" t="shared" si="151" ref="N253:N261">(M253-M217)/M217</f>
        <v>0.005277110224710715</v>
      </c>
      <c r="O253" s="156">
        <v>125.165</v>
      </c>
      <c r="P253" s="148">
        <f>(O253-O217)/O217</f>
        <v>0.24609242777213636</v>
      </c>
      <c r="Q253" s="156">
        <v>106.702</v>
      </c>
      <c r="R253" s="106">
        <f>(Q253-Q217)/Q217</f>
        <v>-0.010167164511400987</v>
      </c>
    </row>
    <row r="254" spans="1:18" ht="16.5" hidden="1">
      <c r="A254" s="126" t="s">
        <v>201</v>
      </c>
      <c r="B254" s="131" t="s">
        <v>6</v>
      </c>
      <c r="C254" s="132">
        <v>1357.652</v>
      </c>
      <c r="D254" s="133">
        <f t="shared" si="146"/>
        <v>0.0021724222692843876</v>
      </c>
      <c r="E254" s="134">
        <v>15.411</v>
      </c>
      <c r="F254" s="133">
        <f t="shared" si="147"/>
        <v>-0.03663186847533915</v>
      </c>
      <c r="G254" s="100">
        <v>417.745</v>
      </c>
      <c r="H254" s="153">
        <f t="shared" si="148"/>
        <v>0.025302133341187392</v>
      </c>
      <c r="I254" s="136">
        <v>112.283</v>
      </c>
      <c r="J254" s="153">
        <f t="shared" si="149"/>
        <v>-0.062221776786683725</v>
      </c>
      <c r="K254" s="136">
        <v>56.072</v>
      </c>
      <c r="L254" s="153">
        <f t="shared" si="150"/>
        <v>0.09809451070246558</v>
      </c>
      <c r="M254" s="136">
        <v>37.457</v>
      </c>
      <c r="N254" s="153">
        <f t="shared" si="151"/>
        <v>-0.04253470003323027</v>
      </c>
      <c r="O254" s="157">
        <v>370.497</v>
      </c>
      <c r="P254" s="153">
        <f>(O254-O218)/O218</f>
        <v>-0.022301212831311857</v>
      </c>
      <c r="Q254" s="157">
        <v>151.137</v>
      </c>
      <c r="R254" s="135">
        <f>(Q254-Q218)/Q218</f>
        <v>0.00811093842757191</v>
      </c>
    </row>
    <row r="255" spans="1:18" s="5" customFormat="1" ht="17.25" hidden="1" thickBot="1">
      <c r="A255" s="42"/>
      <c r="B255" s="14" t="s">
        <v>8</v>
      </c>
      <c r="C255" s="80">
        <f>C253-C254</f>
        <v>146.73800000000006</v>
      </c>
      <c r="D255" s="122">
        <f t="shared" si="146"/>
        <v>0.2820584509195767</v>
      </c>
      <c r="E255" s="87">
        <f>E253-E254</f>
        <v>42.829</v>
      </c>
      <c r="F255" s="123">
        <f t="shared" si="147"/>
        <v>-0.033358160110140644</v>
      </c>
      <c r="G255" s="76">
        <f>G253-G254</f>
        <v>272.803</v>
      </c>
      <c r="H255" s="150">
        <f t="shared" si="148"/>
        <v>0.03930099395398619</v>
      </c>
      <c r="I255" s="87">
        <f>I253-I254</f>
        <v>24.814000000000007</v>
      </c>
      <c r="J255" s="150">
        <f t="shared" si="149"/>
        <v>0.05897917377944776</v>
      </c>
      <c r="K255" s="87">
        <f>K253-K254</f>
        <v>61.37899999999999</v>
      </c>
      <c r="L255" s="150">
        <f t="shared" si="150"/>
        <v>0.040568948564065815</v>
      </c>
      <c r="M255" s="87">
        <f>M253-M254</f>
        <v>84.27099999999999</v>
      </c>
      <c r="N255" s="150">
        <f t="shared" si="151"/>
        <v>0.028096330275229328</v>
      </c>
      <c r="O255" s="140">
        <f>O253-O254</f>
        <v>-245.332</v>
      </c>
      <c r="P255" s="150">
        <f>(O255-O219)/-O219</f>
        <v>0.11910147862492895</v>
      </c>
      <c r="Q255" s="140">
        <f>Q253-Q254</f>
        <v>-44.435</v>
      </c>
      <c r="R255" s="108">
        <f>(Q255-Q219)/-Q219</f>
        <v>-0.054886878902262716</v>
      </c>
    </row>
    <row r="256" spans="1:18" ht="17.25" hidden="1" thickTop="1">
      <c r="A256" s="10">
        <v>2013</v>
      </c>
      <c r="B256" s="127" t="s">
        <v>7</v>
      </c>
      <c r="C256" s="128">
        <v>1757.4</v>
      </c>
      <c r="D256" s="125">
        <f t="shared" si="146"/>
        <v>0.022856244870877045</v>
      </c>
      <c r="E256" s="129">
        <v>67.708</v>
      </c>
      <c r="F256" s="125">
        <f t="shared" si="147"/>
        <v>-0.02945687542106857</v>
      </c>
      <c r="G256" s="130">
        <v>812.076</v>
      </c>
      <c r="H256" s="148">
        <f t="shared" si="148"/>
        <v>0.02694985235815955</v>
      </c>
      <c r="I256" s="147">
        <v>160.362</v>
      </c>
      <c r="J256" s="148">
        <f t="shared" si="149"/>
        <v>-0.042283298097251655</v>
      </c>
      <c r="K256" s="155">
        <v>137.264</v>
      </c>
      <c r="L256" s="148">
        <f t="shared" si="150"/>
        <v>0.06217644646325512</v>
      </c>
      <c r="M256" s="155">
        <v>143.258</v>
      </c>
      <c r="N256" s="148">
        <f t="shared" si="151"/>
        <v>0.009043909448208971</v>
      </c>
      <c r="O256" s="156">
        <v>140.601</v>
      </c>
      <c r="P256" s="148">
        <f>(O256-O220)/O220</f>
        <v>0.24111540702293308</v>
      </c>
      <c r="Q256" s="156">
        <v>123.433</v>
      </c>
      <c r="R256" s="106">
        <f>(Q256-Q220)/Q220</f>
        <v>-0.0016661409425827519</v>
      </c>
    </row>
    <row r="257" spans="1:18" ht="16.5" hidden="1">
      <c r="A257" s="126" t="s">
        <v>50</v>
      </c>
      <c r="B257" s="131" t="s">
        <v>6</v>
      </c>
      <c r="C257" s="132">
        <v>1578.288</v>
      </c>
      <c r="D257" s="133">
        <f t="shared" si="146"/>
        <v>-0.009775583815231931</v>
      </c>
      <c r="E257" s="134">
        <v>18.264</v>
      </c>
      <c r="F257" s="133">
        <f t="shared" si="147"/>
        <v>-0.016848791516391362</v>
      </c>
      <c r="G257" s="100">
        <v>487.192</v>
      </c>
      <c r="H257" s="153">
        <f t="shared" si="148"/>
        <v>0.007817332177661743</v>
      </c>
      <c r="I257" s="136">
        <v>130.737</v>
      </c>
      <c r="J257" s="153">
        <f t="shared" si="149"/>
        <v>-0.06857932646067699</v>
      </c>
      <c r="K257" s="136">
        <v>65.737</v>
      </c>
      <c r="L257" s="153">
        <f t="shared" si="150"/>
        <v>0.07294182933994899</v>
      </c>
      <c r="M257" s="136">
        <v>44.347</v>
      </c>
      <c r="N257" s="153">
        <f t="shared" si="151"/>
        <v>-0.03446549096451118</v>
      </c>
      <c r="O257" s="157">
        <v>425.176</v>
      </c>
      <c r="P257" s="153">
        <f>(O257-O221)/O221</f>
        <v>-0.03245949390132899</v>
      </c>
      <c r="Q257" s="157">
        <v>177.459</v>
      </c>
      <c r="R257" s="135">
        <f>(Q257-Q221)/Q221</f>
        <v>-0.006410830664486855</v>
      </c>
    </row>
    <row r="258" spans="1:18" s="5" customFormat="1" ht="17.25" hidden="1" thickBot="1">
      <c r="A258" s="42"/>
      <c r="B258" s="14" t="s">
        <v>8</v>
      </c>
      <c r="C258" s="80">
        <f>C256-C257</f>
        <v>179.11200000000008</v>
      </c>
      <c r="D258" s="122">
        <f t="shared" si="146"/>
        <v>0.4414176612130902</v>
      </c>
      <c r="E258" s="87">
        <f>E256-E257</f>
        <v>49.444</v>
      </c>
      <c r="F258" s="123">
        <f t="shared" si="147"/>
        <v>-0.0340327433282539</v>
      </c>
      <c r="G258" s="76">
        <f>G256-G257</f>
        <v>324.884</v>
      </c>
      <c r="H258" s="150">
        <f t="shared" si="148"/>
        <v>0.05704208854993636</v>
      </c>
      <c r="I258" s="87">
        <f>I256-I257</f>
        <v>29.625</v>
      </c>
      <c r="J258" s="150">
        <f t="shared" si="149"/>
        <v>0.09402119723771157</v>
      </c>
      <c r="K258" s="87">
        <f>K256-K257</f>
        <v>71.52700000000002</v>
      </c>
      <c r="L258" s="150">
        <f t="shared" si="150"/>
        <v>0.052471270287370725</v>
      </c>
      <c r="M258" s="87">
        <f>M256-M257</f>
        <v>98.911</v>
      </c>
      <c r="N258" s="150">
        <f t="shared" si="151"/>
        <v>0.029850901670068083</v>
      </c>
      <c r="O258" s="140">
        <f>O256-O257</f>
        <v>-284.575</v>
      </c>
      <c r="P258" s="150">
        <f>(O258-O222)/-O222</f>
        <v>0.1274827228855081</v>
      </c>
      <c r="Q258" s="140">
        <f>Q256-Q257</f>
        <v>-54.025999999999996</v>
      </c>
      <c r="R258" s="108">
        <f>(Q258-Q222)/-Q222</f>
        <v>0.017083598653689094</v>
      </c>
    </row>
    <row r="259" spans="1:18" ht="17.25" hidden="1" thickTop="1">
      <c r="A259" s="10">
        <v>2013</v>
      </c>
      <c r="B259" s="127" t="s">
        <v>7</v>
      </c>
      <c r="C259" s="128">
        <v>2013.74</v>
      </c>
      <c r="D259" s="125">
        <f t="shared" si="146"/>
        <v>0.0245074072698542</v>
      </c>
      <c r="E259" s="129">
        <v>77.24</v>
      </c>
      <c r="F259" s="125">
        <f t="shared" si="147"/>
        <v>-0.019709872704428203</v>
      </c>
      <c r="G259" s="130">
        <v>935.56</v>
      </c>
      <c r="H259" s="148">
        <f t="shared" si="148"/>
        <v>0.030237825968697254</v>
      </c>
      <c r="I259" s="147">
        <v>183.75</v>
      </c>
      <c r="J259" s="148">
        <f t="shared" si="149"/>
        <v>-0.031033300814722973</v>
      </c>
      <c r="K259" s="155">
        <v>156</v>
      </c>
      <c r="L259" s="148">
        <f t="shared" si="150"/>
        <v>0.04745790024977851</v>
      </c>
      <c r="M259" s="155">
        <v>164.29</v>
      </c>
      <c r="N259" s="148">
        <f t="shared" si="151"/>
        <v>0.01757167720636959</v>
      </c>
      <c r="O259" s="156">
        <v>156.72</v>
      </c>
      <c r="P259" s="148">
        <f>(O259-O223)/O223</f>
        <v>0.18669735885631214</v>
      </c>
      <c r="Q259" s="156">
        <v>142.02</v>
      </c>
      <c r="R259" s="106">
        <f>(Q259-Q223)/Q223</f>
        <v>0.025378145193314428</v>
      </c>
    </row>
    <row r="260" spans="1:18" ht="16.5" hidden="1">
      <c r="A260" s="126" t="s">
        <v>51</v>
      </c>
      <c r="B260" s="131" t="s">
        <v>6</v>
      </c>
      <c r="C260" s="132">
        <v>1788.67</v>
      </c>
      <c r="D260" s="133">
        <f t="shared" si="146"/>
        <v>-0.010127450926135992</v>
      </c>
      <c r="E260" s="134">
        <v>20.93</v>
      </c>
      <c r="F260" s="133">
        <f t="shared" si="147"/>
        <v>-0.014502307185234006</v>
      </c>
      <c r="G260" s="100">
        <v>550.2</v>
      </c>
      <c r="H260" s="327">
        <f t="shared" si="148"/>
        <v>0.0003527234248354994</v>
      </c>
      <c r="I260" s="136">
        <v>146.18</v>
      </c>
      <c r="J260" s="153">
        <f t="shared" si="149"/>
        <v>-0.07758903556374462</v>
      </c>
      <c r="K260" s="136">
        <v>73.72</v>
      </c>
      <c r="L260" s="153">
        <f t="shared" si="150"/>
        <v>0.0483503981797498</v>
      </c>
      <c r="M260" s="136">
        <v>50.15</v>
      </c>
      <c r="N260" s="153">
        <f t="shared" si="151"/>
        <v>-0.036595908174046704</v>
      </c>
      <c r="O260" s="157">
        <v>487.83</v>
      </c>
      <c r="P260" s="153">
        <f>(O260-O224)/O224</f>
        <v>-0.01222793898786934</v>
      </c>
      <c r="Q260" s="157">
        <v>201.99</v>
      </c>
      <c r="R260" s="135">
        <f>(Q260-Q224)/Q224</f>
        <v>-0.008384962051664712</v>
      </c>
    </row>
    <row r="261" spans="1:18" s="5" customFormat="1" ht="17.25" hidden="1" thickBot="1">
      <c r="A261" s="42"/>
      <c r="B261" s="14" t="s">
        <v>8</v>
      </c>
      <c r="C261" s="80">
        <f>C259-C260</f>
        <v>225.06999999999994</v>
      </c>
      <c r="D261" s="122">
        <f t="shared" si="146"/>
        <v>0.4191136135789004</v>
      </c>
      <c r="E261" s="87">
        <f>E259-E260</f>
        <v>56.309999999999995</v>
      </c>
      <c r="F261" s="123">
        <f t="shared" si="147"/>
        <v>-0.021631482929372104</v>
      </c>
      <c r="G261" s="76">
        <f>G259-G260</f>
        <v>385.3599999999999</v>
      </c>
      <c r="H261" s="150">
        <f t="shared" si="148"/>
        <v>0.07613901339030109</v>
      </c>
      <c r="I261" s="87">
        <f>I259-I260</f>
        <v>37.56999999999999</v>
      </c>
      <c r="J261" s="150">
        <f t="shared" si="149"/>
        <v>0.20575114734105726</v>
      </c>
      <c r="K261" s="87">
        <f>K259-K260</f>
        <v>82.28</v>
      </c>
      <c r="L261" s="150">
        <f t="shared" si="150"/>
        <v>0.04665954307230457</v>
      </c>
      <c r="M261" s="87">
        <f>M259-M260</f>
        <v>114.13999999999999</v>
      </c>
      <c r="N261" s="150">
        <f t="shared" si="151"/>
        <v>0.0433463134609407</v>
      </c>
      <c r="O261" s="140">
        <f>O259-O260</f>
        <v>-331.11</v>
      </c>
      <c r="P261" s="150">
        <f>(O261-O225)/-O225</f>
        <v>0.08483851798620816</v>
      </c>
      <c r="Q261" s="140">
        <f>Q259-Q260</f>
        <v>-59.97</v>
      </c>
      <c r="R261" s="109">
        <f>(Q261-Q225)/-Q225</f>
        <v>0.08011596337030068</v>
      </c>
    </row>
    <row r="262" spans="1:18" ht="17.25" hidden="1" thickTop="1">
      <c r="A262" s="10">
        <v>2013</v>
      </c>
      <c r="B262" s="127" t="s">
        <v>7</v>
      </c>
      <c r="C262" s="128">
        <v>2266.17</v>
      </c>
      <c r="D262" s="125">
        <f aca="true" t="shared" si="152" ref="D262:D267">(C262-C226)/C226</f>
        <v>0.012979106302975172</v>
      </c>
      <c r="E262" s="129">
        <v>86.97</v>
      </c>
      <c r="F262" s="125">
        <f aca="true" t="shared" si="153" ref="F262:F267">(E262-E226)/E226</f>
        <v>-0.022061800026986947</v>
      </c>
      <c r="G262" s="130">
        <v>1058.64</v>
      </c>
      <c r="H262" s="148">
        <f aca="true" t="shared" si="154" ref="H262:H267">(G262-G226)/G226</f>
        <v>0.02518016962381801</v>
      </c>
      <c r="I262" s="147">
        <v>206.13</v>
      </c>
      <c r="J262" s="148">
        <f aca="true" t="shared" si="155" ref="J262:J267">(I262-I226)/I226</f>
        <v>-0.034809237511940205</v>
      </c>
      <c r="K262" s="155">
        <v>173.08</v>
      </c>
      <c r="L262" s="148">
        <f aca="true" t="shared" si="156" ref="L262:L267">(K262-K226)/K226</f>
        <v>0.012833041717626338</v>
      </c>
      <c r="M262" s="155">
        <v>184.17</v>
      </c>
      <c r="N262" s="148">
        <f aca="true" t="shared" si="157" ref="N262:N267">(M262-M226)/M226</f>
        <v>0.013125467587906503</v>
      </c>
      <c r="O262" s="156">
        <v>175.73</v>
      </c>
      <c r="P262" s="148">
        <f>(O262-O226)/O226</f>
        <v>0.12736324153018072</v>
      </c>
      <c r="Q262" s="156">
        <v>159.6</v>
      </c>
      <c r="R262" s="106">
        <f>(Q262-Q226)/Q226</f>
        <v>0.021413851805393805</v>
      </c>
    </row>
    <row r="263" spans="1:18" ht="16.5" hidden="1">
      <c r="A263" s="126" t="s">
        <v>52</v>
      </c>
      <c r="B263" s="131" t="s">
        <v>6</v>
      </c>
      <c r="C263" s="132">
        <v>2017.62</v>
      </c>
      <c r="D263" s="133">
        <f t="shared" si="152"/>
        <v>-0.00983043710625626</v>
      </c>
      <c r="E263" s="134">
        <v>24.15</v>
      </c>
      <c r="F263" s="133">
        <f t="shared" si="153"/>
        <v>-0.011137498976332897</v>
      </c>
      <c r="G263" s="100">
        <v>621.24</v>
      </c>
      <c r="H263" s="153">
        <f t="shared" si="154"/>
        <v>0.007899463148006686</v>
      </c>
      <c r="I263" s="136">
        <v>164.35</v>
      </c>
      <c r="J263" s="153">
        <f t="shared" si="155"/>
        <v>-0.07595861913864847</v>
      </c>
      <c r="K263" s="136">
        <v>82.58</v>
      </c>
      <c r="L263" s="153">
        <f t="shared" si="156"/>
        <v>0.027817536872238466</v>
      </c>
      <c r="M263" s="136">
        <v>56.48</v>
      </c>
      <c r="N263" s="153">
        <f t="shared" si="157"/>
        <v>-0.044897268960852305</v>
      </c>
      <c r="O263" s="157">
        <v>548.78</v>
      </c>
      <c r="P263" s="153">
        <f>(O263-O227)/O227</f>
        <v>-0.014274500787639189</v>
      </c>
      <c r="Q263" s="157">
        <v>228.65</v>
      </c>
      <c r="R263" s="135">
        <f>(Q263-Q227)/Q227</f>
        <v>-0.003204219979510366</v>
      </c>
    </row>
    <row r="264" spans="1:18" s="5" customFormat="1" ht="17.25" hidden="1" thickBot="1">
      <c r="A264" s="42"/>
      <c r="B264" s="14" t="s">
        <v>8</v>
      </c>
      <c r="C264" s="80">
        <f>C262-C263</f>
        <v>248.55000000000018</v>
      </c>
      <c r="D264" s="122">
        <f t="shared" si="152"/>
        <v>0.24597083460746152</v>
      </c>
      <c r="E264" s="87">
        <f>E262-E263</f>
        <v>62.82</v>
      </c>
      <c r="F264" s="123">
        <f t="shared" si="153"/>
        <v>-0.026197488761432408</v>
      </c>
      <c r="G264" s="76">
        <f>G262-G263</f>
        <v>437.4000000000001</v>
      </c>
      <c r="H264" s="150">
        <f t="shared" si="154"/>
        <v>0.05076789656638685</v>
      </c>
      <c r="I264" s="87">
        <f>I262-I263</f>
        <v>41.78</v>
      </c>
      <c r="J264" s="150">
        <f t="shared" si="155"/>
        <v>0.1701770109791627</v>
      </c>
      <c r="K264" s="87">
        <f>K262-K263</f>
        <v>90.50000000000001</v>
      </c>
      <c r="L264" s="328">
        <f t="shared" si="156"/>
        <v>-0.0004638731196570363</v>
      </c>
      <c r="M264" s="87">
        <f>M262-M263</f>
        <v>127.69</v>
      </c>
      <c r="N264" s="150">
        <f t="shared" si="157"/>
        <v>0.041101028137204516</v>
      </c>
      <c r="O264" s="140">
        <f>O262-O263</f>
        <v>-373.04999999999995</v>
      </c>
      <c r="P264" s="150">
        <f>(O264-O228)/-O228</f>
        <v>0.06935262567045032</v>
      </c>
      <c r="Q264" s="140">
        <f>Q262-Q263</f>
        <v>-69.05000000000001</v>
      </c>
      <c r="R264" s="109">
        <f>(Q264-Q228)/-Q228</f>
        <v>0.05580396822141074</v>
      </c>
    </row>
    <row r="265" spans="1:18" ht="17.25" hidden="1" thickTop="1">
      <c r="A265" s="10">
        <v>2013</v>
      </c>
      <c r="B265" s="127" t="s">
        <v>7</v>
      </c>
      <c r="C265" s="128">
        <v>2533.28</v>
      </c>
      <c r="D265" s="125">
        <f t="shared" si="152"/>
        <v>0.012391129029035315</v>
      </c>
      <c r="E265" s="129">
        <v>97.82</v>
      </c>
      <c r="F265" s="125">
        <f t="shared" si="153"/>
        <v>-0.017506503419945252</v>
      </c>
      <c r="G265" s="130">
        <v>1186.79</v>
      </c>
      <c r="H265" s="148">
        <f t="shared" si="154"/>
        <v>0.029554393860792096</v>
      </c>
      <c r="I265" s="147">
        <v>230.86</v>
      </c>
      <c r="J265" s="148">
        <f t="shared" si="155"/>
        <v>-0.028755337722711792</v>
      </c>
      <c r="K265" s="155">
        <v>189.96</v>
      </c>
      <c r="L265" s="148">
        <f t="shared" si="156"/>
        <v>-0.014868249778298632</v>
      </c>
      <c r="M265" s="155">
        <v>205.73</v>
      </c>
      <c r="N265" s="148">
        <f t="shared" si="157"/>
        <v>0.016010825332859184</v>
      </c>
      <c r="O265" s="156">
        <v>197.4</v>
      </c>
      <c r="P265" s="148">
        <f>(O265-O229)/O229</f>
        <v>0.11341741308124452</v>
      </c>
      <c r="Q265" s="156">
        <v>177.27</v>
      </c>
      <c r="R265" s="106">
        <f>(Q265-Q229)/Q229</f>
        <v>0.020634938912750613</v>
      </c>
    </row>
    <row r="266" spans="1:18" ht="16.5" hidden="1">
      <c r="A266" s="126" t="s">
        <v>53</v>
      </c>
      <c r="B266" s="131" t="s">
        <v>6</v>
      </c>
      <c r="C266" s="132">
        <v>2243.56</v>
      </c>
      <c r="D266" s="133">
        <f t="shared" si="152"/>
        <v>-0.011766861621108264</v>
      </c>
      <c r="E266" s="134">
        <v>27.49</v>
      </c>
      <c r="F266" s="133">
        <f t="shared" si="153"/>
        <v>-0.013139000574382654</v>
      </c>
      <c r="G266" s="100">
        <v>689.12</v>
      </c>
      <c r="H266" s="153">
        <f t="shared" si="154"/>
        <v>0.008495349875240482</v>
      </c>
      <c r="I266" s="136">
        <v>182.04</v>
      </c>
      <c r="J266" s="153">
        <f t="shared" si="155"/>
        <v>-0.08060141717887466</v>
      </c>
      <c r="K266" s="136">
        <v>91.1</v>
      </c>
      <c r="L266" s="153">
        <f t="shared" si="156"/>
        <v>0.0161853450679873</v>
      </c>
      <c r="M266" s="136">
        <v>62.85</v>
      </c>
      <c r="N266" s="153">
        <f t="shared" si="157"/>
        <v>-0.05360638458063537</v>
      </c>
      <c r="O266" s="157">
        <v>610.22</v>
      </c>
      <c r="P266" s="153">
        <f>(O266-O230)/O230</f>
        <v>-0.014430958322229404</v>
      </c>
      <c r="Q266" s="157">
        <v>254.36</v>
      </c>
      <c r="R266" s="135">
        <f>(Q266-Q230)/Q230</f>
        <v>-0.0036234012965900187</v>
      </c>
    </row>
    <row r="267" spans="1:18" s="5" customFormat="1" ht="17.25" hidden="1" thickBot="1">
      <c r="A267" s="42"/>
      <c r="B267" s="14" t="s">
        <v>8</v>
      </c>
      <c r="C267" s="80">
        <f>C265-C266</f>
        <v>289.72000000000025</v>
      </c>
      <c r="D267" s="122">
        <f t="shared" si="152"/>
        <v>0.24879310344827696</v>
      </c>
      <c r="E267" s="87">
        <f>E265-E266</f>
        <v>70.33</v>
      </c>
      <c r="F267" s="123">
        <f t="shared" si="153"/>
        <v>-0.019203146136360403</v>
      </c>
      <c r="G267" s="76">
        <f>G265-G266</f>
        <v>497.66999999999996</v>
      </c>
      <c r="H267" s="150">
        <f t="shared" si="154"/>
        <v>0.060210009650473975</v>
      </c>
      <c r="I267" s="87">
        <f>I265-I266</f>
        <v>48.82000000000002</v>
      </c>
      <c r="J267" s="150">
        <f t="shared" si="155"/>
        <v>0.22984683595324526</v>
      </c>
      <c r="K267" s="87">
        <f>K265-K266</f>
        <v>98.86000000000001</v>
      </c>
      <c r="L267" s="328">
        <f t="shared" si="156"/>
        <v>-0.041850006784391866</v>
      </c>
      <c r="M267" s="87">
        <f>M265-M266</f>
        <v>142.88</v>
      </c>
      <c r="N267" s="150">
        <f t="shared" si="157"/>
        <v>0.04998603741971511</v>
      </c>
      <c r="O267" s="140">
        <f>O265-O266</f>
        <v>-412.82000000000005</v>
      </c>
      <c r="P267" s="150">
        <f>(O267-O231)/-O231</f>
        <v>0.06572851766271423</v>
      </c>
      <c r="Q267" s="140">
        <f>Q265-Q266</f>
        <v>-77.09</v>
      </c>
      <c r="R267" s="109">
        <f>(Q267-Q231)/-Q231</f>
        <v>0.05525803012291801</v>
      </c>
    </row>
    <row r="268" spans="1:18" ht="17.25" hidden="1" thickTop="1">
      <c r="A268" s="10">
        <v>2013</v>
      </c>
      <c r="B268" s="127" t="s">
        <v>7</v>
      </c>
      <c r="C268" s="128">
        <v>2790.58</v>
      </c>
      <c r="D268" s="125">
        <f aca="true" t="shared" si="158" ref="D268:D279">(C268-C232)/C232</f>
        <v>0.014370165249812127</v>
      </c>
      <c r="E268" s="129">
        <v>107.46</v>
      </c>
      <c r="F268" s="329">
        <f aca="true" t="shared" si="159" ref="F268:F279">(E268-E232)/E232</f>
        <v>-0.010551903209767424</v>
      </c>
      <c r="G268" s="130">
        <v>1312.56</v>
      </c>
      <c r="H268" s="148">
        <f aca="true" t="shared" si="160" ref="H268:H279">(G268-G232)/G232</f>
        <v>0.03344833939332858</v>
      </c>
      <c r="I268" s="330">
        <v>252.42</v>
      </c>
      <c r="J268" s="331">
        <f aca="true" t="shared" si="161" ref="J268:J279">(I268-I232)/I232</f>
        <v>-0.021969080553295314</v>
      </c>
      <c r="K268" s="155">
        <v>207.11</v>
      </c>
      <c r="L268" s="331">
        <f aca="true" t="shared" si="162" ref="L268:L279">(K268-K232)/K232</f>
        <v>-0.02521332724611351</v>
      </c>
      <c r="M268" s="155">
        <v>226.17</v>
      </c>
      <c r="N268" s="148">
        <f aca="true" t="shared" si="163" ref="N268:N279">(M268-M232)/M232</f>
        <v>0.022375915378356336</v>
      </c>
      <c r="O268" s="156">
        <v>215.79</v>
      </c>
      <c r="P268" s="148">
        <f>(O268-O232)/O232</f>
        <v>0.08647930155980942</v>
      </c>
      <c r="Q268" s="156">
        <v>195.25</v>
      </c>
      <c r="R268" s="106">
        <f>(Q268-Q232)/Q232</f>
        <v>0.027004565633613087</v>
      </c>
    </row>
    <row r="269" spans="1:18" ht="16.5" hidden="1">
      <c r="A269" s="126" t="s">
        <v>54</v>
      </c>
      <c r="B269" s="131" t="s">
        <v>6</v>
      </c>
      <c r="C269" s="132">
        <v>2457.34</v>
      </c>
      <c r="D269" s="332">
        <f t="shared" si="158"/>
        <v>-0.011168189211353737</v>
      </c>
      <c r="E269" s="134">
        <v>30.24</v>
      </c>
      <c r="F269" s="332">
        <f t="shared" si="159"/>
        <v>-0.010309278350515505</v>
      </c>
      <c r="G269" s="100">
        <v>753.61</v>
      </c>
      <c r="H269" s="153">
        <f t="shared" si="160"/>
        <v>0.011152585945487592</v>
      </c>
      <c r="I269" s="136">
        <v>199.43</v>
      </c>
      <c r="J269" s="333">
        <f t="shared" si="161"/>
        <v>-0.067072714344523</v>
      </c>
      <c r="K269" s="136">
        <v>99.78</v>
      </c>
      <c r="L269" s="153">
        <f t="shared" si="162"/>
        <v>0.026184256535779733</v>
      </c>
      <c r="M269" s="136">
        <v>68.25</v>
      </c>
      <c r="N269" s="333">
        <f t="shared" si="163"/>
        <v>-0.06304055352681144</v>
      </c>
      <c r="O269" s="157">
        <v>668.12</v>
      </c>
      <c r="P269" s="333">
        <f>(O269-O233)/O233</f>
        <v>-0.022683422392620462</v>
      </c>
      <c r="Q269" s="157">
        <v>278.67</v>
      </c>
      <c r="R269" s="135">
        <f>(Q269-Q233)/Q233</f>
        <v>0.00954223362170157</v>
      </c>
    </row>
    <row r="270" spans="1:18" s="5" customFormat="1" ht="17.25" hidden="1" thickBot="1">
      <c r="A270" s="42"/>
      <c r="B270" s="14" t="s">
        <v>8</v>
      </c>
      <c r="C270" s="80">
        <f>C268-C269</f>
        <v>333.2399999999998</v>
      </c>
      <c r="D270" s="122">
        <f t="shared" si="158"/>
        <v>0.2530033502160149</v>
      </c>
      <c r="E270" s="87">
        <f>E268-E269</f>
        <v>77.22</v>
      </c>
      <c r="F270" s="123">
        <f t="shared" si="159"/>
        <v>-0.010646884729215373</v>
      </c>
      <c r="G270" s="76">
        <f>G268-G269</f>
        <v>558.9499999999999</v>
      </c>
      <c r="H270" s="150">
        <f t="shared" si="160"/>
        <v>0.06511299973322146</v>
      </c>
      <c r="I270" s="87">
        <f>I268-I269</f>
        <v>52.98999999999998</v>
      </c>
      <c r="J270" s="150">
        <f t="shared" si="161"/>
        <v>0.19556879202202093</v>
      </c>
      <c r="K270" s="87">
        <f>K268-K269</f>
        <v>107.33000000000001</v>
      </c>
      <c r="L270" s="328">
        <f t="shared" si="162"/>
        <v>-0.068582784445428</v>
      </c>
      <c r="M270" s="87">
        <f>M268-M269</f>
        <v>157.92</v>
      </c>
      <c r="N270" s="150">
        <f t="shared" si="163"/>
        <v>0.06430872501314212</v>
      </c>
      <c r="O270" s="140">
        <f>O268-O269</f>
        <v>-452.33000000000004</v>
      </c>
      <c r="P270" s="150">
        <f>(O270-O234)/-O234</f>
        <v>0.0673858226480525</v>
      </c>
      <c r="Q270" s="140">
        <f>Q268-Q269</f>
        <v>-83.42000000000002</v>
      </c>
      <c r="R270" s="109">
        <f>(Q270-Q234)/-Q234</f>
        <v>0.029096834264431704</v>
      </c>
    </row>
    <row r="271" spans="1:18" ht="17.25" thickTop="1">
      <c r="A271" s="10">
        <v>2013</v>
      </c>
      <c r="B271" s="127" t="s">
        <v>7</v>
      </c>
      <c r="C271" s="128">
        <v>3054.41</v>
      </c>
      <c r="D271" s="125">
        <f t="shared" si="158"/>
        <v>0.014144655255363025</v>
      </c>
      <c r="E271" s="129">
        <v>117.02</v>
      </c>
      <c r="F271" s="329">
        <f t="shared" si="159"/>
        <v>-0.010041706497923115</v>
      </c>
      <c r="G271" s="130">
        <v>1437.94</v>
      </c>
      <c r="H271" s="148">
        <f t="shared" si="160"/>
        <v>0.03543301700182836</v>
      </c>
      <c r="I271" s="330">
        <v>276.34</v>
      </c>
      <c r="J271" s="331">
        <f t="shared" si="161"/>
        <v>-0.01632108213936117</v>
      </c>
      <c r="K271" s="155">
        <v>225.94</v>
      </c>
      <c r="L271" s="331">
        <f t="shared" si="162"/>
        <v>-0.032347864818217234</v>
      </c>
      <c r="M271" s="155">
        <v>247.89</v>
      </c>
      <c r="N271" s="148">
        <f t="shared" si="163"/>
        <v>0.0249868718652701</v>
      </c>
      <c r="O271" s="156">
        <v>236.87</v>
      </c>
      <c r="P271" s="148">
        <f>(O271-O235)/O235</f>
        <v>0.07340305974477962</v>
      </c>
      <c r="Q271" s="156">
        <v>212.77</v>
      </c>
      <c r="R271" s="106">
        <f>(Q271-Q235)/Q235</f>
        <v>0.023370576833356624</v>
      </c>
    </row>
    <row r="272" spans="1:18" ht="16.5">
      <c r="A272" s="126"/>
      <c r="B272" s="131" t="s">
        <v>6</v>
      </c>
      <c r="C272" s="132">
        <v>2698.97</v>
      </c>
      <c r="D272" s="332">
        <f t="shared" si="158"/>
        <v>-0.0021284957779472984</v>
      </c>
      <c r="E272" s="134">
        <v>33.06</v>
      </c>
      <c r="F272" s="332">
        <f t="shared" si="159"/>
        <v>-0.00442677748667445</v>
      </c>
      <c r="G272" s="100">
        <v>831.8</v>
      </c>
      <c r="H272" s="153">
        <f t="shared" si="160"/>
        <v>0.023087737337782487</v>
      </c>
      <c r="I272" s="136">
        <v>217.31</v>
      </c>
      <c r="J272" s="333">
        <f t="shared" si="161"/>
        <v>-0.06093081543580656</v>
      </c>
      <c r="K272" s="136">
        <v>109.75</v>
      </c>
      <c r="L272" s="153">
        <f t="shared" si="162"/>
        <v>0.03526015922725729</v>
      </c>
      <c r="M272" s="136">
        <v>74.58</v>
      </c>
      <c r="N272" s="333">
        <f t="shared" si="163"/>
        <v>-0.05627190706973569</v>
      </c>
      <c r="O272" s="157">
        <v>731.79</v>
      </c>
      <c r="P272" s="333">
        <f>(O272-O236)/O236</f>
        <v>-0.010751031101342071</v>
      </c>
      <c r="Q272" s="157">
        <v>305.48</v>
      </c>
      <c r="R272" s="135">
        <f>(Q272-Q236)/Q236</f>
        <v>0.016403260688737337</v>
      </c>
    </row>
    <row r="273" spans="1:18" s="5" customFormat="1" ht="17.25" thickBot="1">
      <c r="A273" s="42"/>
      <c r="B273" s="14" t="s">
        <v>8</v>
      </c>
      <c r="C273" s="80">
        <f>C271-C272</f>
        <v>355.44000000000005</v>
      </c>
      <c r="D273" s="122">
        <f t="shared" si="158"/>
        <v>0.15747585335512881</v>
      </c>
      <c r="E273" s="87">
        <f>E271-E272</f>
        <v>83.96</v>
      </c>
      <c r="F273" s="123">
        <f t="shared" si="159"/>
        <v>-0.012235294117647132</v>
      </c>
      <c r="G273" s="76">
        <f>G271-G272</f>
        <v>606.1400000000001</v>
      </c>
      <c r="H273" s="150">
        <f t="shared" si="160"/>
        <v>0.052867445770743565</v>
      </c>
      <c r="I273" s="87">
        <f>I271-I272</f>
        <v>59.02999999999997</v>
      </c>
      <c r="J273" s="150">
        <f t="shared" si="161"/>
        <v>0.192163990709885</v>
      </c>
      <c r="K273" s="87">
        <f>K271-K272</f>
        <v>116.19</v>
      </c>
      <c r="L273" s="328">
        <f t="shared" si="162"/>
        <v>-0.08857006142091761</v>
      </c>
      <c r="M273" s="87">
        <f>M271-M272</f>
        <v>173.31</v>
      </c>
      <c r="N273" s="150">
        <f t="shared" si="163"/>
        <v>0.06442697457314832</v>
      </c>
      <c r="O273" s="140">
        <f>O271-O272</f>
        <v>-494.91999999999996</v>
      </c>
      <c r="P273" s="150">
        <f>(O273-O237)/-O237</f>
        <v>0.046527353676086826</v>
      </c>
      <c r="Q273" s="140">
        <f>Q271-Q272</f>
        <v>-92.71000000000001</v>
      </c>
      <c r="R273" s="109">
        <f>(Q273-Q237)/-Q237</f>
        <v>-0.0007664158723647486</v>
      </c>
    </row>
    <row r="274" spans="1:18" ht="17.25" hidden="1" thickTop="1">
      <c r="A274" s="10">
        <v>2014</v>
      </c>
      <c r="B274" s="127" t="s">
        <v>7</v>
      </c>
      <c r="C274" s="128">
        <v>242.89</v>
      </c>
      <c r="D274" s="125">
        <f t="shared" si="158"/>
        <v>-0.053827695280240735</v>
      </c>
      <c r="E274" s="129">
        <v>8.46</v>
      </c>
      <c r="F274" s="125">
        <f t="shared" si="159"/>
        <v>-0.0833243038248996</v>
      </c>
      <c r="G274" s="130">
        <v>114.58</v>
      </c>
      <c r="H274" s="148">
        <f t="shared" si="160"/>
        <v>0.016483029044906977</v>
      </c>
      <c r="I274" s="330">
        <v>24.13</v>
      </c>
      <c r="J274" s="148">
        <f t="shared" si="161"/>
        <v>-0.016306563391765273</v>
      </c>
      <c r="K274" s="155">
        <v>14.59</v>
      </c>
      <c r="L274" s="148">
        <f t="shared" si="162"/>
        <v>-0.31052407731203635</v>
      </c>
      <c r="M274" s="155">
        <v>18.78</v>
      </c>
      <c r="N274" s="148">
        <f t="shared" si="163"/>
        <v>-0.08799533799533789</v>
      </c>
      <c r="O274" s="156">
        <v>19.82</v>
      </c>
      <c r="P274" s="148">
        <f>(O274-O238)/O238</f>
        <v>-0.1415825717874312</v>
      </c>
      <c r="Q274" s="156">
        <v>18.61</v>
      </c>
      <c r="R274" s="106">
        <f>(Q274-Q238)/Q238</f>
        <v>0.023089609675645856</v>
      </c>
    </row>
    <row r="275" spans="1:18" ht="16.5" hidden="1">
      <c r="A275" s="126" t="s">
        <v>305</v>
      </c>
      <c r="B275" s="131" t="s">
        <v>6</v>
      </c>
      <c r="C275" s="132">
        <v>213.4</v>
      </c>
      <c r="D275" s="133">
        <f t="shared" si="158"/>
        <v>-0.151720409591045</v>
      </c>
      <c r="E275" s="134">
        <v>2.93</v>
      </c>
      <c r="F275" s="133">
        <f t="shared" si="159"/>
        <v>-0.07424960505529223</v>
      </c>
      <c r="G275" s="100">
        <v>63.17</v>
      </c>
      <c r="H275" s="153">
        <f t="shared" si="160"/>
        <v>-0.1588660603720323</v>
      </c>
      <c r="I275" s="136">
        <v>16.12</v>
      </c>
      <c r="J275" s="153">
        <f t="shared" si="161"/>
        <v>-0.25683463187497113</v>
      </c>
      <c r="K275" s="136">
        <v>8.34</v>
      </c>
      <c r="L275" s="153">
        <f t="shared" si="162"/>
        <v>-0.0971094511204937</v>
      </c>
      <c r="M275" s="136">
        <v>5.72</v>
      </c>
      <c r="N275" s="153">
        <f t="shared" si="163"/>
        <v>-0.2055555555555556</v>
      </c>
      <c r="O275" s="157">
        <v>59.47</v>
      </c>
      <c r="P275" s="153">
        <f>(O275-O239)/O239</f>
        <v>-0.1294737612530191</v>
      </c>
      <c r="Q275" s="157">
        <v>22.83</v>
      </c>
      <c r="R275" s="135">
        <f>(Q275-Q239)/Q239</f>
        <v>-0.15463230393245952</v>
      </c>
    </row>
    <row r="276" spans="1:18" s="5" customFormat="1" ht="17.25" hidden="1" thickBot="1">
      <c r="A276" s="42"/>
      <c r="B276" s="14" t="s">
        <v>8</v>
      </c>
      <c r="C276" s="80">
        <f>C274-C275</f>
        <v>29.48999999999998</v>
      </c>
      <c r="D276" s="122">
        <f t="shared" si="158"/>
        <v>4.7373540856030925</v>
      </c>
      <c r="E276" s="87">
        <f>E274-E275</f>
        <v>5.530000000000001</v>
      </c>
      <c r="F276" s="123">
        <f t="shared" si="159"/>
        <v>-0.08806068601583082</v>
      </c>
      <c r="G276" s="76">
        <f>G274-G275</f>
        <v>51.41</v>
      </c>
      <c r="H276" s="150">
        <f t="shared" si="160"/>
        <v>0.3665240158422159</v>
      </c>
      <c r="I276" s="87">
        <f>I274-I275</f>
        <v>8.009999999999998</v>
      </c>
      <c r="J276" s="150">
        <f t="shared" si="161"/>
        <v>1.8214159915463162</v>
      </c>
      <c r="K276" s="87">
        <f>K274-K275</f>
        <v>6.25</v>
      </c>
      <c r="L276" s="328">
        <f t="shared" si="162"/>
        <v>-0.47584703119758476</v>
      </c>
      <c r="M276" s="87">
        <f>M274-M275</f>
        <v>13.060000000000002</v>
      </c>
      <c r="N276" s="334">
        <f t="shared" si="163"/>
        <v>-0.024790919952210066</v>
      </c>
      <c r="O276" s="140">
        <f>O274-O275</f>
        <v>-39.65</v>
      </c>
      <c r="P276" s="150">
        <f>(O276-O240)/-O240</f>
        <v>0.12329191173218947</v>
      </c>
      <c r="Q276" s="140">
        <f>Q274-Q275</f>
        <v>-4.219999999999999</v>
      </c>
      <c r="R276" s="109">
        <f>(Q276-Q240)/-Q240</f>
        <v>0.5213248638838476</v>
      </c>
    </row>
    <row r="277" spans="1:18" ht="17.25" hidden="1" thickTop="1">
      <c r="A277" s="10">
        <v>2014</v>
      </c>
      <c r="B277" s="127" t="s">
        <v>7</v>
      </c>
      <c r="C277" s="128">
        <v>455.68</v>
      </c>
      <c r="D277" s="125">
        <f t="shared" si="158"/>
        <v>0.003671701030587296</v>
      </c>
      <c r="E277" s="129">
        <v>16.33</v>
      </c>
      <c r="F277" s="125">
        <f t="shared" si="159"/>
        <v>0.015042267528592572</v>
      </c>
      <c r="G277" s="130">
        <v>212.49</v>
      </c>
      <c r="H277" s="148">
        <f t="shared" si="160"/>
        <v>0.07040309499581893</v>
      </c>
      <c r="I277" s="330">
        <v>43.67</v>
      </c>
      <c r="J277" s="148">
        <f t="shared" si="161"/>
        <v>0.040430753103185446</v>
      </c>
      <c r="K277" s="155">
        <v>28.65</v>
      </c>
      <c r="L277" s="148">
        <f t="shared" si="162"/>
        <v>-0.20799469232045117</v>
      </c>
      <c r="M277" s="155">
        <v>36.61</v>
      </c>
      <c r="N277" s="148">
        <f t="shared" si="163"/>
        <v>0.016746743688727236</v>
      </c>
      <c r="O277" s="156">
        <v>38.12</v>
      </c>
      <c r="P277" s="148">
        <f>(O277-O241)/O241</f>
        <v>-0.14269650286742394</v>
      </c>
      <c r="Q277" s="156">
        <v>35.19</v>
      </c>
      <c r="R277" s="106">
        <f>(Q277-Q241)/Q241</f>
        <v>0.029158014798350538</v>
      </c>
    </row>
    <row r="278" spans="1:18" ht="16.5" hidden="1">
      <c r="A278" s="126" t="s">
        <v>45</v>
      </c>
      <c r="B278" s="131" t="s">
        <v>6</v>
      </c>
      <c r="C278" s="132">
        <v>410.44</v>
      </c>
      <c r="D278" s="133">
        <f t="shared" si="158"/>
        <v>-0.06623107163657548</v>
      </c>
      <c r="E278" s="134">
        <v>5.04</v>
      </c>
      <c r="F278" s="133">
        <f t="shared" si="159"/>
        <v>-0.031328079953872816</v>
      </c>
      <c r="G278" s="100">
        <v>121.36</v>
      </c>
      <c r="H278" s="153">
        <f t="shared" si="160"/>
        <v>-0.06036111369196945</v>
      </c>
      <c r="I278" s="136">
        <v>31.89</v>
      </c>
      <c r="J278" s="153">
        <f t="shared" si="161"/>
        <v>-0.12806912013999008</v>
      </c>
      <c r="K278" s="136">
        <v>16.5</v>
      </c>
      <c r="L278" s="153">
        <f t="shared" si="162"/>
        <v>-0.020422702445974897</v>
      </c>
      <c r="M278" s="136">
        <v>10.86</v>
      </c>
      <c r="N278" s="153">
        <f t="shared" si="163"/>
        <v>-0.08739495798319336</v>
      </c>
      <c r="O278" s="157">
        <v>118.14</v>
      </c>
      <c r="P278" s="153">
        <f>(O278-O242)/O242</f>
        <v>-0.051030981661619484</v>
      </c>
      <c r="Q278" s="157">
        <v>45.55</v>
      </c>
      <c r="R278" s="135">
        <f>(Q278-Q242)/Q242</f>
        <v>-0.03740490278951824</v>
      </c>
    </row>
    <row r="279" spans="1:18" s="5" customFormat="1" ht="17.25" hidden="1" thickBot="1">
      <c r="A279" s="42"/>
      <c r="B279" s="14" t="s">
        <v>8</v>
      </c>
      <c r="C279" s="80">
        <f>C277-C278</f>
        <v>45.24000000000001</v>
      </c>
      <c r="D279" s="122">
        <f t="shared" si="158"/>
        <v>2.1284143558536854</v>
      </c>
      <c r="E279" s="87">
        <f>E277-E278</f>
        <v>11.29</v>
      </c>
      <c r="F279" s="122">
        <f t="shared" si="159"/>
        <v>0.03720716582452894</v>
      </c>
      <c r="G279" s="76">
        <f>G277-G278</f>
        <v>91.13000000000001</v>
      </c>
      <c r="H279" s="150">
        <f t="shared" si="160"/>
        <v>0.3139075521208801</v>
      </c>
      <c r="I279" s="87">
        <f>I277-I278</f>
        <v>11.780000000000001</v>
      </c>
      <c r="J279" s="150">
        <f t="shared" si="161"/>
        <v>1.1818855343582144</v>
      </c>
      <c r="K279" s="87">
        <f>K277-K278</f>
        <v>12.149999999999999</v>
      </c>
      <c r="L279" s="328">
        <f t="shared" si="162"/>
        <v>-0.37144335230212105</v>
      </c>
      <c r="M279" s="87">
        <f>M277-M278</f>
        <v>25.75</v>
      </c>
      <c r="N279" s="150">
        <f t="shared" si="163"/>
        <v>0.06815447795246198</v>
      </c>
      <c r="O279" s="140">
        <f>O277-O278</f>
        <v>-80.02000000000001</v>
      </c>
      <c r="P279" s="150">
        <f>(O279-O243)/-O243</f>
        <v>9.996501224548103E-05</v>
      </c>
      <c r="Q279" s="140">
        <f>Q277-Q278</f>
        <v>-10.36</v>
      </c>
      <c r="R279" s="109">
        <f>(Q279-Q243)/-Q243</f>
        <v>0.21078692770625448</v>
      </c>
    </row>
    <row r="280" spans="1:18" ht="17.25" hidden="1" thickTop="1">
      <c r="A280" s="10">
        <v>2014</v>
      </c>
      <c r="B280" s="127" t="s">
        <v>7</v>
      </c>
      <c r="C280" s="128">
        <v>733.06</v>
      </c>
      <c r="D280" s="125">
        <f aca="true" t="shared" si="164" ref="D280:D288">(C280-C244)/C244</f>
        <v>0.009520110941723779</v>
      </c>
      <c r="E280" s="129">
        <v>27.45</v>
      </c>
      <c r="F280" s="125">
        <f aca="true" t="shared" si="165" ref="F280:F288">(E280-E244)/E244</f>
        <v>0.0019710906701707726</v>
      </c>
      <c r="G280" s="130">
        <v>341.59</v>
      </c>
      <c r="H280" s="148">
        <f aca="true" t="shared" si="166" ref="H280:H288">(G280-G244)/G244</f>
        <v>0.06506237469716847</v>
      </c>
      <c r="I280" s="330">
        <v>69.04</v>
      </c>
      <c r="J280" s="148">
        <f aca="true" t="shared" si="167" ref="J280:J288">(I280-I244)/I244</f>
        <v>0.024362740734146564</v>
      </c>
      <c r="K280" s="155">
        <v>48.05</v>
      </c>
      <c r="L280" s="148">
        <f aca="true" t="shared" si="168" ref="L280:L288">(K280-K244)/K244</f>
        <v>-0.1728352556378035</v>
      </c>
      <c r="M280" s="155">
        <v>58.1</v>
      </c>
      <c r="N280" s="148">
        <f aca="true" t="shared" si="169" ref="N280:N288">(M280-M244)/M244</f>
        <v>0.002432754188305496</v>
      </c>
      <c r="O280" s="156">
        <v>58.91</v>
      </c>
      <c r="P280" s="148">
        <f>(O280-O244)/O244</f>
        <v>-0.11330864866492076</v>
      </c>
      <c r="Q280" s="156">
        <v>55.28</v>
      </c>
      <c r="R280" s="106">
        <f>(Q280-Q244)/Q244</f>
        <v>0.011768581730329276</v>
      </c>
    </row>
    <row r="281" spans="1:18" ht="16.5" hidden="1">
      <c r="A281" s="126" t="s">
        <v>46</v>
      </c>
      <c r="B281" s="131" t="s">
        <v>6</v>
      </c>
      <c r="C281" s="132">
        <v>668.24</v>
      </c>
      <c r="D281" s="133">
        <f t="shared" si="164"/>
        <v>-0.016814091585891932</v>
      </c>
      <c r="E281" s="134">
        <v>8.14</v>
      </c>
      <c r="F281" s="133">
        <f t="shared" si="165"/>
        <v>0.01218602337726943</v>
      </c>
      <c r="G281" s="100">
        <v>201.55</v>
      </c>
      <c r="H281" s="153">
        <f t="shared" si="166"/>
        <v>-0.0074851036588367646</v>
      </c>
      <c r="I281" s="136">
        <v>51.49</v>
      </c>
      <c r="J281" s="153">
        <f t="shared" si="167"/>
        <v>-0.11043156767216053</v>
      </c>
      <c r="K281" s="136">
        <v>27.69</v>
      </c>
      <c r="L281" s="153">
        <f t="shared" si="168"/>
        <v>0.04136893569010912</v>
      </c>
      <c r="M281" s="136">
        <v>17.65</v>
      </c>
      <c r="N281" s="153">
        <f t="shared" si="169"/>
        <v>-0.05295916724794773</v>
      </c>
      <c r="O281" s="157">
        <v>187.69</v>
      </c>
      <c r="P281" s="153">
        <f>(O281-O245)/O245</f>
        <v>-0.008012430895426102</v>
      </c>
      <c r="Q281" s="157">
        <v>74.08</v>
      </c>
      <c r="R281" s="135">
        <f>(Q281-Q245)/Q245</f>
        <v>-0.01578359993622791</v>
      </c>
    </row>
    <row r="282" spans="1:18" s="5" customFormat="1" ht="17.25" hidden="1" thickBot="1">
      <c r="A282" s="42"/>
      <c r="B282" s="14" t="s">
        <v>8</v>
      </c>
      <c r="C282" s="80">
        <f>C280-C281</f>
        <v>64.81999999999994</v>
      </c>
      <c r="D282" s="122">
        <f t="shared" si="164"/>
        <v>0.3946083177348884</v>
      </c>
      <c r="E282" s="87">
        <f>E280-E281</f>
        <v>19.31</v>
      </c>
      <c r="F282" s="122">
        <f t="shared" si="165"/>
        <v>-0.002273431848713469</v>
      </c>
      <c r="G282" s="76">
        <f>G280-G281</f>
        <v>140.03999999999996</v>
      </c>
      <c r="H282" s="150">
        <f t="shared" si="166"/>
        <v>0.19027989086551078</v>
      </c>
      <c r="I282" s="87">
        <f>I280-I281</f>
        <v>17.550000000000004</v>
      </c>
      <c r="J282" s="150">
        <f t="shared" si="167"/>
        <v>0.844262295081968</v>
      </c>
      <c r="K282" s="87">
        <f>K280-K281</f>
        <v>20.359999999999996</v>
      </c>
      <c r="L282" s="328">
        <f t="shared" si="168"/>
        <v>-0.3536507936507939</v>
      </c>
      <c r="M282" s="87">
        <f>M280-M281</f>
        <v>40.45</v>
      </c>
      <c r="N282" s="150">
        <f t="shared" si="169"/>
        <v>0.028686231626061747</v>
      </c>
      <c r="O282" s="140">
        <f>O280-O281</f>
        <v>-128.78</v>
      </c>
      <c r="P282" s="334">
        <f>(O282-O246)/-O246</f>
        <v>-0.04897041574351635</v>
      </c>
      <c r="Q282" s="140">
        <f>Q280-Q281</f>
        <v>-18.799999999999997</v>
      </c>
      <c r="R282" s="109">
        <f>(Q282-Q246)/-Q246</f>
        <v>0.08874993941156527</v>
      </c>
    </row>
    <row r="283" spans="1:18" ht="17.25" hidden="1" thickTop="1">
      <c r="A283" s="10">
        <v>2014</v>
      </c>
      <c r="B283" s="127" t="s">
        <v>7</v>
      </c>
      <c r="C283" s="128">
        <v>999.01</v>
      </c>
      <c r="D283" s="125">
        <f t="shared" si="164"/>
        <v>0.02300561981846185</v>
      </c>
      <c r="E283" s="129">
        <v>37.91</v>
      </c>
      <c r="F283" s="125">
        <f t="shared" si="165"/>
        <v>0.0028835215999575316</v>
      </c>
      <c r="G283" s="130">
        <v>470.44</v>
      </c>
      <c r="H283" s="148">
        <f t="shared" si="166"/>
        <v>0.07042253521126758</v>
      </c>
      <c r="I283" s="330">
        <v>93.57</v>
      </c>
      <c r="J283" s="148">
        <f t="shared" si="167"/>
        <v>0.03552456839309422</v>
      </c>
      <c r="K283" s="155">
        <v>65.19</v>
      </c>
      <c r="L283" s="148">
        <f t="shared" si="168"/>
        <v>-0.15861072032421691</v>
      </c>
      <c r="M283" s="155">
        <v>79.7</v>
      </c>
      <c r="N283" s="148">
        <f t="shared" si="169"/>
        <v>0.0254232926766507</v>
      </c>
      <c r="O283" s="156">
        <v>77.09</v>
      </c>
      <c r="P283" s="148">
        <f>(O283-O247)/O247</f>
        <v>-0.09451824706061991</v>
      </c>
      <c r="Q283" s="156">
        <v>73.64</v>
      </c>
      <c r="R283" s="106">
        <f>(Q283-Q247)/Q247</f>
        <v>0.036584507537900705</v>
      </c>
    </row>
    <row r="284" spans="1:18" ht="16.5" hidden="1">
      <c r="A284" s="126" t="s">
        <v>47</v>
      </c>
      <c r="B284" s="131" t="s">
        <v>6</v>
      </c>
      <c r="C284" s="132">
        <v>908.72</v>
      </c>
      <c r="D284" s="133">
        <f t="shared" si="164"/>
        <v>0.0017737630786089434</v>
      </c>
      <c r="E284" s="134">
        <v>10.87</v>
      </c>
      <c r="F284" s="133">
        <f t="shared" si="165"/>
        <v>0.005457404495421263</v>
      </c>
      <c r="G284" s="100">
        <v>275.55</v>
      </c>
      <c r="H284" s="153">
        <f t="shared" si="166"/>
        <v>0.019404006585153823</v>
      </c>
      <c r="I284" s="136">
        <v>70.76</v>
      </c>
      <c r="J284" s="153">
        <f t="shared" si="167"/>
        <v>-0.0788257501790014</v>
      </c>
      <c r="K284" s="136">
        <v>38.24</v>
      </c>
      <c r="L284" s="153">
        <f t="shared" si="168"/>
        <v>0.0748819428828424</v>
      </c>
      <c r="M284" s="136">
        <v>24.18</v>
      </c>
      <c r="N284" s="153">
        <f t="shared" si="169"/>
        <v>-0.029539251886338123</v>
      </c>
      <c r="O284" s="157">
        <v>248.75</v>
      </c>
      <c r="P284" s="153">
        <f>(O284-O248)/O248</f>
        <v>-0.024785158700288558</v>
      </c>
      <c r="Q284" s="157">
        <v>99.85</v>
      </c>
      <c r="R284" s="135">
        <f>(Q284-Q248)/Q248</f>
        <v>-0.012090391008390142</v>
      </c>
    </row>
    <row r="285" spans="1:18" s="5" customFormat="1" ht="17.25" hidden="1" thickBot="1">
      <c r="A285" s="42"/>
      <c r="B285" s="14" t="s">
        <v>8</v>
      </c>
      <c r="C285" s="80">
        <f>C283-C284</f>
        <v>90.28999999999996</v>
      </c>
      <c r="D285" s="122">
        <f t="shared" si="164"/>
        <v>0.3003903043221519</v>
      </c>
      <c r="E285" s="87">
        <f>E283-E284</f>
        <v>27.04</v>
      </c>
      <c r="F285" s="122">
        <f t="shared" si="165"/>
        <v>0.0018525379770284237</v>
      </c>
      <c r="G285" s="76">
        <f>G283-G284</f>
        <v>194.89</v>
      </c>
      <c r="H285" s="150">
        <f t="shared" si="166"/>
        <v>0.15193427313296087</v>
      </c>
      <c r="I285" s="87">
        <f>I283-I284</f>
        <v>22.809999999999988</v>
      </c>
      <c r="J285" s="150">
        <f t="shared" si="167"/>
        <v>0.6840162421557759</v>
      </c>
      <c r="K285" s="87">
        <f>K283-K284</f>
        <v>26.949999999999996</v>
      </c>
      <c r="L285" s="328">
        <f t="shared" si="168"/>
        <v>-0.35684795838006833</v>
      </c>
      <c r="M285" s="87">
        <f>M283-M284</f>
        <v>55.52</v>
      </c>
      <c r="N285" s="150">
        <f t="shared" si="169"/>
        <v>0.05135585517345849</v>
      </c>
      <c r="O285" s="140">
        <f>O283-O284</f>
        <v>-171.66</v>
      </c>
      <c r="P285" s="334">
        <f>(O285-O249)/-O249</f>
        <v>-0.01015094006531906</v>
      </c>
      <c r="Q285" s="140">
        <f>Q283-Q284</f>
        <v>-26.209999999999994</v>
      </c>
      <c r="R285" s="109">
        <f>(Q285-Q249)/-Q249</f>
        <v>0.1272351903033536</v>
      </c>
    </row>
    <row r="286" spans="1:18" ht="17.25" hidden="1" thickTop="1">
      <c r="A286" s="10">
        <v>2014</v>
      </c>
      <c r="B286" s="127" t="s">
        <v>7</v>
      </c>
      <c r="C286" s="128">
        <v>1265.55</v>
      </c>
      <c r="D286" s="125">
        <f t="shared" si="164"/>
        <v>0.02099676972773425</v>
      </c>
      <c r="E286" s="129">
        <v>48.25</v>
      </c>
      <c r="F286" s="362">
        <f t="shared" si="165"/>
        <v>-0.000600675241823639</v>
      </c>
      <c r="G286" s="130">
        <v>604.18</v>
      </c>
      <c r="H286" s="148">
        <f t="shared" si="166"/>
        <v>0.06940002230202956</v>
      </c>
      <c r="I286" s="330">
        <v>117.81</v>
      </c>
      <c r="J286" s="148">
        <f t="shared" si="167"/>
        <v>0.028207858402136528</v>
      </c>
      <c r="K286" s="155">
        <v>82.16</v>
      </c>
      <c r="L286" s="148">
        <f t="shared" si="168"/>
        <v>-0.15352201193064166</v>
      </c>
      <c r="M286" s="155">
        <v>101.36</v>
      </c>
      <c r="N286" s="148">
        <f t="shared" si="169"/>
        <v>0.010699293029006683</v>
      </c>
      <c r="O286" s="156">
        <v>91.57</v>
      </c>
      <c r="P286" s="148">
        <f>(O286-O250)/O250</f>
        <v>-0.11707420549213216</v>
      </c>
      <c r="Q286" s="156">
        <v>92.38</v>
      </c>
      <c r="R286" s="106">
        <f>(Q286-Q250)/Q250</f>
        <v>0.04949842654760687</v>
      </c>
    </row>
    <row r="287" spans="1:18" ht="16.5" hidden="1">
      <c r="A287" s="126" t="s">
        <v>318</v>
      </c>
      <c r="B287" s="131" t="s">
        <v>6</v>
      </c>
      <c r="C287" s="132">
        <v>1122.44</v>
      </c>
      <c r="D287" s="133">
        <f t="shared" si="164"/>
        <v>-0.0030208528557761176</v>
      </c>
      <c r="E287" s="134">
        <v>13.25</v>
      </c>
      <c r="F287" s="133">
        <f t="shared" si="165"/>
        <v>0.014392895421834376</v>
      </c>
      <c r="G287" s="100">
        <v>343.66</v>
      </c>
      <c r="H287" s="153">
        <f t="shared" si="166"/>
        <v>0.003155476547015483</v>
      </c>
      <c r="I287" s="136">
        <v>89.34</v>
      </c>
      <c r="J287" s="153">
        <f t="shared" si="167"/>
        <v>-0.047862646673274285</v>
      </c>
      <c r="K287" s="136">
        <v>48.09</v>
      </c>
      <c r="L287" s="153">
        <f t="shared" si="168"/>
        <v>0.0499770747363595</v>
      </c>
      <c r="M287" s="136">
        <v>30.32</v>
      </c>
      <c r="N287" s="153">
        <f t="shared" si="169"/>
        <v>-0.030318536522962784</v>
      </c>
      <c r="O287" s="157">
        <v>296.35</v>
      </c>
      <c r="P287" s="153">
        <f>(O287-O251)/O251</f>
        <v>-0.044368270511336204</v>
      </c>
      <c r="Q287" s="157">
        <v>123.72</v>
      </c>
      <c r="R287" s="135">
        <f>(Q287-Q251)/Q251</f>
        <v>-0.010453741991729803</v>
      </c>
    </row>
    <row r="288" spans="1:18" s="5" customFormat="1" ht="17.25" hidden="1" thickBot="1">
      <c r="A288" s="42"/>
      <c r="B288" s="14" t="s">
        <v>8</v>
      </c>
      <c r="C288" s="80">
        <f>C286-C287</f>
        <v>143.1099999999999</v>
      </c>
      <c r="D288" s="122">
        <f t="shared" si="164"/>
        <v>0.2588513673988187</v>
      </c>
      <c r="E288" s="87">
        <f>E286-E287</f>
        <v>35</v>
      </c>
      <c r="F288" s="363">
        <f t="shared" si="165"/>
        <v>-0.0061617968594714434</v>
      </c>
      <c r="G288" s="76">
        <f>G286-G287</f>
        <v>260.5199999999999</v>
      </c>
      <c r="H288" s="150">
        <f t="shared" si="166"/>
        <v>0.17144501600776973</v>
      </c>
      <c r="I288" s="87">
        <f>I286-I287</f>
        <v>28.47</v>
      </c>
      <c r="J288" s="150">
        <f t="shared" si="167"/>
        <v>0.3722465898684147</v>
      </c>
      <c r="K288" s="87">
        <f>K286-K287</f>
        <v>34.06999999999999</v>
      </c>
      <c r="L288" s="328">
        <f t="shared" si="168"/>
        <v>-0.3353492001560673</v>
      </c>
      <c r="M288" s="87">
        <f>M286-M287</f>
        <v>71.03999999999999</v>
      </c>
      <c r="N288" s="150">
        <f t="shared" si="169"/>
        <v>0.029281791970326813</v>
      </c>
      <c r="O288" s="140">
        <f>O286-O287</f>
        <v>-204.78000000000003</v>
      </c>
      <c r="P288" s="150">
        <f>(O288-O252)/-O252</f>
        <v>0.007834416197909668</v>
      </c>
      <c r="Q288" s="140">
        <f>Q286-Q287</f>
        <v>-31.340000000000003</v>
      </c>
      <c r="R288" s="109">
        <f>(Q288-Q252)/-Q252</f>
        <v>0.15306453356393906</v>
      </c>
    </row>
    <row r="289" spans="1:18" ht="17.25" hidden="1" thickTop="1">
      <c r="A289" s="10">
        <v>2014</v>
      </c>
      <c r="B289" s="127" t="s">
        <v>7</v>
      </c>
      <c r="C289" s="128">
        <v>1533.5</v>
      </c>
      <c r="D289" s="125">
        <f aca="true" t="shared" si="170" ref="D289:D297">(C289-C253)/C253</f>
        <v>0.01935003556258676</v>
      </c>
      <c r="E289" s="129">
        <v>58.06</v>
      </c>
      <c r="F289" s="362">
        <f aca="true" t="shared" si="171" ref="F289:F297">(E289-E253)/E253</f>
        <v>-0.0030906593406593358</v>
      </c>
      <c r="G289" s="130">
        <v>737.06</v>
      </c>
      <c r="H289" s="148">
        <f aca="true" t="shared" si="172" ref="H289:H297">(G289-G253)/G253</f>
        <v>0.06735520195554827</v>
      </c>
      <c r="I289" s="330">
        <v>143.05</v>
      </c>
      <c r="J289" s="148">
        <f aca="true" t="shared" si="173" ref="J289:J297">(I289-I253)/I253</f>
        <v>0.04342181083466452</v>
      </c>
      <c r="K289" s="155">
        <v>100.5</v>
      </c>
      <c r="L289" s="148">
        <f aca="true" t="shared" si="174" ref="L289:L297">(K289-K253)/K253</f>
        <v>-0.14432401597261832</v>
      </c>
      <c r="M289" s="155">
        <v>122.52</v>
      </c>
      <c r="N289" s="148">
        <f aca="true" t="shared" si="175" ref="N289:N297">(M289-M253)/M253</f>
        <v>0.0065063091482649976</v>
      </c>
      <c r="O289" s="156">
        <v>106.51</v>
      </c>
      <c r="P289" s="148">
        <f>(O289-O253)/O253</f>
        <v>-0.14904326289298125</v>
      </c>
      <c r="Q289" s="156">
        <v>111.45</v>
      </c>
      <c r="R289" s="106">
        <f>(Q289-Q253)/Q253</f>
        <v>0.0444977601169613</v>
      </c>
    </row>
    <row r="290" spans="1:18" ht="16.5" hidden="1">
      <c r="A290" s="126" t="s">
        <v>49</v>
      </c>
      <c r="B290" s="131" t="s">
        <v>6</v>
      </c>
      <c r="C290" s="132">
        <v>1371.44</v>
      </c>
      <c r="D290" s="133">
        <f t="shared" si="170"/>
        <v>0.010155768930477036</v>
      </c>
      <c r="E290" s="134">
        <v>15.86</v>
      </c>
      <c r="F290" s="133">
        <f t="shared" si="171"/>
        <v>0.029135033417688656</v>
      </c>
      <c r="G290" s="100">
        <v>421.72</v>
      </c>
      <c r="H290" s="153">
        <f t="shared" si="172"/>
        <v>0.009515374211540587</v>
      </c>
      <c r="I290" s="136">
        <v>111.07</v>
      </c>
      <c r="J290" s="153">
        <f t="shared" si="173"/>
        <v>-0.01080306012486314</v>
      </c>
      <c r="K290" s="136">
        <v>60.93</v>
      </c>
      <c r="L290" s="153">
        <f t="shared" si="174"/>
        <v>0.08663860750463684</v>
      </c>
      <c r="M290" s="136">
        <v>37.09</v>
      </c>
      <c r="N290" s="153">
        <f t="shared" si="175"/>
        <v>-0.009797901593827518</v>
      </c>
      <c r="O290" s="157">
        <v>358.87</v>
      </c>
      <c r="P290" s="153">
        <f>(O290-O254)/O254</f>
        <v>-0.03138217043592798</v>
      </c>
      <c r="Q290" s="157">
        <v>151.02</v>
      </c>
      <c r="R290" s="135">
        <f>(Q290-Q254)/Q254</f>
        <v>-0.0007741320788423101</v>
      </c>
    </row>
    <row r="291" spans="1:18" s="5" customFormat="1" ht="17.25" hidden="1" thickBot="1">
      <c r="A291" s="42"/>
      <c r="B291" s="14" t="s">
        <v>8</v>
      </c>
      <c r="C291" s="80">
        <f>C289-C290</f>
        <v>162.05999999999995</v>
      </c>
      <c r="D291" s="122">
        <f t="shared" si="170"/>
        <v>0.10441739699327975</v>
      </c>
      <c r="E291" s="87">
        <f>E289-E290</f>
        <v>42.2</v>
      </c>
      <c r="F291" s="363">
        <f t="shared" si="171"/>
        <v>-0.014686310677344739</v>
      </c>
      <c r="G291" s="76">
        <f>G289-G290</f>
        <v>315.3399999999999</v>
      </c>
      <c r="H291" s="150">
        <f t="shared" si="172"/>
        <v>0.15592570462934763</v>
      </c>
      <c r="I291" s="87">
        <f>I289-I290</f>
        <v>31.980000000000018</v>
      </c>
      <c r="J291" s="150">
        <f t="shared" si="173"/>
        <v>0.2887885870879346</v>
      </c>
      <c r="K291" s="87">
        <f>K289-K290</f>
        <v>39.57</v>
      </c>
      <c r="L291" s="328">
        <f t="shared" si="174"/>
        <v>-0.3553169650857784</v>
      </c>
      <c r="M291" s="87">
        <f>M289-M290</f>
        <v>85.42999999999999</v>
      </c>
      <c r="N291" s="150">
        <f t="shared" si="175"/>
        <v>0.013753248448458025</v>
      </c>
      <c r="O291" s="140">
        <f>O289-O290</f>
        <v>-252.36</v>
      </c>
      <c r="P291" s="334">
        <f>(O291-O255)/-O255</f>
        <v>-0.028646894820080628</v>
      </c>
      <c r="Q291" s="140">
        <f>Q289-Q290</f>
        <v>-39.57000000000001</v>
      </c>
      <c r="R291" s="109">
        <f>(Q291-Q255)/-Q255</f>
        <v>0.10948576572521648</v>
      </c>
    </row>
    <row r="292" spans="1:18" ht="17.25" hidden="1" thickTop="1">
      <c r="A292" s="10">
        <v>2014</v>
      </c>
      <c r="B292" s="127" t="s">
        <v>7</v>
      </c>
      <c r="C292" s="128">
        <v>1800.89</v>
      </c>
      <c r="D292" s="125">
        <f t="shared" si="170"/>
        <v>0.02474678502332992</v>
      </c>
      <c r="E292" s="129">
        <v>67.33</v>
      </c>
      <c r="F292" s="125">
        <f t="shared" si="171"/>
        <v>-0.005582796715306908</v>
      </c>
      <c r="G292" s="130">
        <v>867.03</v>
      </c>
      <c r="H292" s="148">
        <f t="shared" si="172"/>
        <v>0.06767100616198478</v>
      </c>
      <c r="I292" s="330">
        <v>168.07</v>
      </c>
      <c r="J292" s="148">
        <f t="shared" si="173"/>
        <v>0.048066250109128086</v>
      </c>
      <c r="K292" s="155">
        <v>117.82</v>
      </c>
      <c r="L292" s="148">
        <f t="shared" si="174"/>
        <v>-0.1416540389322766</v>
      </c>
      <c r="M292" s="155">
        <v>143.57</v>
      </c>
      <c r="N292" s="148">
        <f t="shared" si="175"/>
        <v>0.0021778888439038893</v>
      </c>
      <c r="O292" s="156">
        <v>124.59</v>
      </c>
      <c r="P292" s="148">
        <f>(O292-O256)/O256</f>
        <v>-0.11387543474086241</v>
      </c>
      <c r="Q292" s="156">
        <v>130.39</v>
      </c>
      <c r="R292" s="106">
        <f>(Q292-Q256)/Q256</f>
        <v>0.05636256106551715</v>
      </c>
    </row>
    <row r="293" spans="1:18" ht="16.5" hidden="1">
      <c r="A293" s="126" t="s">
        <v>50</v>
      </c>
      <c r="B293" s="131" t="s">
        <v>6</v>
      </c>
      <c r="C293" s="132">
        <v>1612.69</v>
      </c>
      <c r="D293" s="133">
        <f t="shared" si="170"/>
        <v>0.0217970357754732</v>
      </c>
      <c r="E293" s="134">
        <v>18.7</v>
      </c>
      <c r="F293" s="133">
        <f t="shared" si="171"/>
        <v>0.023872098116513356</v>
      </c>
      <c r="G293" s="100">
        <v>494.71</v>
      </c>
      <c r="H293" s="153">
        <f t="shared" si="172"/>
        <v>0.015431287870079911</v>
      </c>
      <c r="I293" s="136">
        <v>131.01</v>
      </c>
      <c r="J293" s="153">
        <f t="shared" si="173"/>
        <v>0.0020881617292732445</v>
      </c>
      <c r="K293" s="136">
        <v>73</v>
      </c>
      <c r="L293" s="153">
        <f t="shared" si="174"/>
        <v>0.1104857234129943</v>
      </c>
      <c r="M293" s="136">
        <v>44.06</v>
      </c>
      <c r="N293" s="153">
        <f t="shared" si="175"/>
        <v>-0.006471689178523892</v>
      </c>
      <c r="O293" s="157">
        <v>420.31</v>
      </c>
      <c r="P293" s="153">
        <f>(O293-O257)/O257</f>
        <v>-0.011444672323931702</v>
      </c>
      <c r="Q293" s="157">
        <v>178.22</v>
      </c>
      <c r="R293" s="135">
        <f>(Q293-Q257)/Q257</f>
        <v>0.004288314483908935</v>
      </c>
    </row>
    <row r="294" spans="1:18" s="5" customFormat="1" ht="17.25" hidden="1" thickBot="1">
      <c r="A294" s="42"/>
      <c r="B294" s="14" t="s">
        <v>8</v>
      </c>
      <c r="C294" s="80">
        <f>C292-C293</f>
        <v>188.20000000000005</v>
      </c>
      <c r="D294" s="122">
        <f t="shared" si="170"/>
        <v>0.05073920228683707</v>
      </c>
      <c r="E294" s="87">
        <f>E292-E293</f>
        <v>48.629999999999995</v>
      </c>
      <c r="F294" s="363">
        <f t="shared" si="171"/>
        <v>-0.016463069330960423</v>
      </c>
      <c r="G294" s="76">
        <f>G292-G293</f>
        <v>372.32</v>
      </c>
      <c r="H294" s="150">
        <f t="shared" si="172"/>
        <v>0.14600903707169322</v>
      </c>
      <c r="I294" s="87">
        <f>I292-I293</f>
        <v>37.06</v>
      </c>
      <c r="J294" s="150">
        <f t="shared" si="173"/>
        <v>0.25097046413502117</v>
      </c>
      <c r="K294" s="87">
        <f>K292-K293</f>
        <v>44.81999999999999</v>
      </c>
      <c r="L294" s="328">
        <f t="shared" si="174"/>
        <v>-0.3733834775679116</v>
      </c>
      <c r="M294" s="87">
        <f>M292-M293</f>
        <v>99.50999999999999</v>
      </c>
      <c r="N294" s="150">
        <f t="shared" si="175"/>
        <v>0.006055949287743421</v>
      </c>
      <c r="O294" s="140">
        <f>O292-O293</f>
        <v>-295.72</v>
      </c>
      <c r="P294" s="334">
        <f>(O294-O258)/-O258</f>
        <v>-0.03916366511464478</v>
      </c>
      <c r="Q294" s="140">
        <f>Q292-Q293</f>
        <v>-47.83000000000001</v>
      </c>
      <c r="R294" s="109">
        <f>(Q294-Q258)/-Q258</f>
        <v>0.11468552178580654</v>
      </c>
    </row>
    <row r="295" spans="1:18" ht="17.25" hidden="1" thickTop="1">
      <c r="A295" s="10">
        <v>2014</v>
      </c>
      <c r="B295" s="127" t="s">
        <v>7</v>
      </c>
      <c r="C295" s="128">
        <v>2081.62</v>
      </c>
      <c r="D295" s="125">
        <f t="shared" si="170"/>
        <v>0.03370842313307571</v>
      </c>
      <c r="E295" s="129">
        <v>77.26</v>
      </c>
      <c r="F295" s="362">
        <f t="shared" si="171"/>
        <v>0.0002589331952357617</v>
      </c>
      <c r="G295" s="130">
        <v>1007.68</v>
      </c>
      <c r="H295" s="148">
        <f t="shared" si="172"/>
        <v>0.07708751977425286</v>
      </c>
      <c r="I295" s="330">
        <v>193.76</v>
      </c>
      <c r="J295" s="148">
        <f t="shared" si="173"/>
        <v>0.05447619047619043</v>
      </c>
      <c r="K295" s="155">
        <v>137.39</v>
      </c>
      <c r="L295" s="148">
        <f t="shared" si="174"/>
        <v>-0.11929487179487189</v>
      </c>
      <c r="M295" s="155">
        <v>164.8</v>
      </c>
      <c r="N295" s="148">
        <f t="shared" si="175"/>
        <v>0.003104266845212851</v>
      </c>
      <c r="O295" s="156">
        <v>142.67</v>
      </c>
      <c r="P295" s="148">
        <f>(O295-O259)/O259</f>
        <v>-0.08965033180193983</v>
      </c>
      <c r="Q295" s="156">
        <v>149.17</v>
      </c>
      <c r="R295" s="106">
        <f>(Q295-Q259)/Q259</f>
        <v>0.050345021827911396</v>
      </c>
    </row>
    <row r="296" spans="1:18" ht="16.5" hidden="1">
      <c r="A296" s="126" t="s">
        <v>51</v>
      </c>
      <c r="B296" s="131" t="s">
        <v>6</v>
      </c>
      <c r="C296" s="132">
        <v>1852.38</v>
      </c>
      <c r="D296" s="133">
        <f t="shared" si="170"/>
        <v>0.03561864402041742</v>
      </c>
      <c r="E296" s="134">
        <v>21.77</v>
      </c>
      <c r="F296" s="133">
        <f t="shared" si="171"/>
        <v>0.04013377926421404</v>
      </c>
      <c r="G296" s="100">
        <v>565.54</v>
      </c>
      <c r="H296" s="153">
        <f t="shared" si="172"/>
        <v>0.02788077062886208</v>
      </c>
      <c r="I296" s="136">
        <v>151.54</v>
      </c>
      <c r="J296" s="153">
        <f t="shared" si="173"/>
        <v>0.03666712272540693</v>
      </c>
      <c r="K296" s="136">
        <v>83.57</v>
      </c>
      <c r="L296" s="153">
        <f t="shared" si="174"/>
        <v>0.1336136733586543</v>
      </c>
      <c r="M296" s="136">
        <v>50.74</v>
      </c>
      <c r="N296" s="153">
        <f t="shared" si="175"/>
        <v>0.011764705882353009</v>
      </c>
      <c r="O296" s="157">
        <v>488.83</v>
      </c>
      <c r="P296" s="153">
        <f>(O296-O260)/O260</f>
        <v>0.0020498944304368325</v>
      </c>
      <c r="Q296" s="157">
        <v>204.17</v>
      </c>
      <c r="R296" s="135">
        <f>(Q296-Q260)/Q260</f>
        <v>0.010792613495717503</v>
      </c>
    </row>
    <row r="297" spans="1:18" s="5" customFormat="1" ht="17.25" hidden="1" thickBot="1">
      <c r="A297" s="42"/>
      <c r="B297" s="14" t="s">
        <v>8</v>
      </c>
      <c r="C297" s="80">
        <f>C295-C296</f>
        <v>229.23999999999978</v>
      </c>
      <c r="D297" s="122">
        <f t="shared" si="170"/>
        <v>0.018527569200692436</v>
      </c>
      <c r="E297" s="87">
        <f>E295-E296</f>
        <v>55.49000000000001</v>
      </c>
      <c r="F297" s="363">
        <f t="shared" si="171"/>
        <v>-0.014562244716746336</v>
      </c>
      <c r="G297" s="76">
        <f>G295-G296</f>
        <v>442.14</v>
      </c>
      <c r="H297" s="150">
        <f t="shared" si="172"/>
        <v>0.14734274444675136</v>
      </c>
      <c r="I297" s="87">
        <f>I295-I296</f>
        <v>42.22</v>
      </c>
      <c r="J297" s="150">
        <f t="shared" si="173"/>
        <v>0.1237689645994146</v>
      </c>
      <c r="K297" s="87">
        <f>K295-K296</f>
        <v>53.81999999999999</v>
      </c>
      <c r="L297" s="328">
        <f t="shared" si="174"/>
        <v>-0.3458920758386</v>
      </c>
      <c r="M297" s="87">
        <f>M295-M296</f>
        <v>114.06</v>
      </c>
      <c r="N297" s="328">
        <f t="shared" si="175"/>
        <v>-0.0007008936393900832</v>
      </c>
      <c r="O297" s="140">
        <f>O295-O296</f>
        <v>-346.15999999999997</v>
      </c>
      <c r="P297" s="334">
        <f>(O297-O261)/-O261</f>
        <v>-0.045453172661653087</v>
      </c>
      <c r="Q297" s="140">
        <f>Q295-Q296</f>
        <v>-55</v>
      </c>
      <c r="R297" s="109">
        <f>(Q297-Q261)/-Q261</f>
        <v>0.08287477071869266</v>
      </c>
    </row>
    <row r="298" spans="1:18" ht="17.25" hidden="1" thickTop="1">
      <c r="A298" s="10">
        <v>2014</v>
      </c>
      <c r="B298" s="127" t="s">
        <v>7</v>
      </c>
      <c r="C298" s="128">
        <v>2345.67</v>
      </c>
      <c r="D298" s="125">
        <f aca="true" t="shared" si="176" ref="D298:D306">(C298-C262)/C262</f>
        <v>0.03508121632534188</v>
      </c>
      <c r="E298" s="129">
        <v>86.86</v>
      </c>
      <c r="F298" s="125">
        <f aca="true" t="shared" si="177" ref="F298:F306">(E298-E262)/E262</f>
        <v>-0.0012648039553869086</v>
      </c>
      <c r="G298" s="130">
        <v>1141.92</v>
      </c>
      <c r="H298" s="148">
        <f aca="true" t="shared" si="178" ref="H298:H306">(G298-G262)/G262</f>
        <v>0.07866696894128312</v>
      </c>
      <c r="I298" s="330">
        <v>217.66</v>
      </c>
      <c r="J298" s="148">
        <f aca="true" t="shared" si="179" ref="J298:J306">(I298-I262)/I262</f>
        <v>0.055935574637364774</v>
      </c>
      <c r="K298" s="155">
        <v>155.25</v>
      </c>
      <c r="L298" s="148">
        <f aca="true" t="shared" si="180" ref="L298:L306">(K298-K262)/K262</f>
        <v>-0.10301594638317547</v>
      </c>
      <c r="M298" s="155">
        <v>182.86</v>
      </c>
      <c r="N298" s="148">
        <f aca="true" t="shared" si="181" ref="N298:N306">(M298-M262)/M262</f>
        <v>-0.007112993429983026</v>
      </c>
      <c r="O298" s="156">
        <v>160.62</v>
      </c>
      <c r="P298" s="148">
        <f>(O298-O262)/O262</f>
        <v>-0.08598418027656056</v>
      </c>
      <c r="Q298" s="156">
        <v>166.44</v>
      </c>
      <c r="R298" s="106">
        <f>(Q298-Q262)/Q262</f>
        <v>0.04285714285714288</v>
      </c>
    </row>
    <row r="299" spans="1:18" ht="16.5" hidden="1">
      <c r="A299" s="126" t="s">
        <v>52</v>
      </c>
      <c r="B299" s="131" t="s">
        <v>6</v>
      </c>
      <c r="C299" s="132">
        <v>2081.09</v>
      </c>
      <c r="D299" s="133">
        <f t="shared" si="176"/>
        <v>0.03145785628611942</v>
      </c>
      <c r="E299" s="134">
        <v>25.11</v>
      </c>
      <c r="F299" s="133">
        <f t="shared" si="177"/>
        <v>0.03975155279503109</v>
      </c>
      <c r="G299" s="100">
        <v>638.46</v>
      </c>
      <c r="H299" s="153">
        <f t="shared" si="178"/>
        <v>0.02771875603631451</v>
      </c>
      <c r="I299" s="136">
        <v>171.91</v>
      </c>
      <c r="J299" s="153">
        <f t="shared" si="179"/>
        <v>0.04599939154243993</v>
      </c>
      <c r="K299" s="136">
        <v>93.21</v>
      </c>
      <c r="L299" s="153">
        <f t="shared" si="180"/>
        <v>0.12872366190360857</v>
      </c>
      <c r="M299" s="136">
        <v>57.52</v>
      </c>
      <c r="N299" s="153">
        <f t="shared" si="181"/>
        <v>0.01841359773371116</v>
      </c>
      <c r="O299" s="157">
        <v>543</v>
      </c>
      <c r="P299" s="153">
        <f>(O299-O263)/O263</f>
        <v>-0.010532453806625557</v>
      </c>
      <c r="Q299" s="157">
        <v>229.57</v>
      </c>
      <c r="R299" s="135">
        <f>(Q299-Q263)/Q263</f>
        <v>0.004023616881696862</v>
      </c>
    </row>
    <row r="300" spans="1:18" s="5" customFormat="1" ht="17.25" hidden="1" thickBot="1">
      <c r="A300" s="42"/>
      <c r="B300" s="14" t="s">
        <v>8</v>
      </c>
      <c r="C300" s="80">
        <f>C298-C299</f>
        <v>264.5799999999999</v>
      </c>
      <c r="D300" s="122">
        <f t="shared" si="176"/>
        <v>0.06449406558036505</v>
      </c>
      <c r="E300" s="87">
        <f>E298-E299</f>
        <v>61.75</v>
      </c>
      <c r="F300" s="363">
        <f t="shared" si="177"/>
        <v>-0.01703279210442535</v>
      </c>
      <c r="G300" s="76">
        <f>G298-G299</f>
        <v>503.46000000000004</v>
      </c>
      <c r="H300" s="150">
        <f t="shared" si="178"/>
        <v>0.151028806584362</v>
      </c>
      <c r="I300" s="87">
        <f>I298-I299</f>
        <v>45.75</v>
      </c>
      <c r="J300" s="150">
        <f t="shared" si="179"/>
        <v>0.09502154140737192</v>
      </c>
      <c r="K300" s="87">
        <f>K298-K299</f>
        <v>62.040000000000006</v>
      </c>
      <c r="L300" s="328">
        <f t="shared" si="180"/>
        <v>-0.314475138121547</v>
      </c>
      <c r="M300" s="87">
        <f>M298-M299</f>
        <v>125.34</v>
      </c>
      <c r="N300" s="328">
        <f t="shared" si="181"/>
        <v>-0.01840394705928416</v>
      </c>
      <c r="O300" s="140">
        <f>O298-O299</f>
        <v>-382.38</v>
      </c>
      <c r="P300" s="334">
        <f>(O300-O264)/-O264</f>
        <v>-0.025010052271813542</v>
      </c>
      <c r="Q300" s="140">
        <f>Q298-Q299</f>
        <v>-63.129999999999995</v>
      </c>
      <c r="R300" s="109">
        <f>(Q300-Q264)/-Q264</f>
        <v>0.08573497465604656</v>
      </c>
    </row>
    <row r="301" spans="1:18" ht="17.25" hidden="1" thickTop="1">
      <c r="A301" s="10">
        <v>2014</v>
      </c>
      <c r="B301" s="127" t="s">
        <v>7</v>
      </c>
      <c r="C301" s="128">
        <v>2614.487</v>
      </c>
      <c r="D301" s="125">
        <f t="shared" si="176"/>
        <v>0.032056069601465245</v>
      </c>
      <c r="E301" s="129">
        <v>96.907</v>
      </c>
      <c r="F301" s="125">
        <f t="shared" si="177"/>
        <v>-0.009333469638110783</v>
      </c>
      <c r="G301" s="130">
        <v>1280.735</v>
      </c>
      <c r="H301" s="148">
        <f t="shared" si="178"/>
        <v>0.07915890764162146</v>
      </c>
      <c r="I301" s="330">
        <v>241.97</v>
      </c>
      <c r="J301" s="148">
        <f t="shared" si="179"/>
        <v>0.048124404400935565</v>
      </c>
      <c r="K301" s="155">
        <v>173.047</v>
      </c>
      <c r="L301" s="148">
        <f t="shared" si="180"/>
        <v>-0.08903453358601816</v>
      </c>
      <c r="M301" s="155">
        <v>202.488</v>
      </c>
      <c r="N301" s="148">
        <f t="shared" si="181"/>
        <v>-0.01575851844650751</v>
      </c>
      <c r="O301" s="156">
        <v>176.955</v>
      </c>
      <c r="P301" s="148">
        <f>(O301-O265)/O265</f>
        <v>-0.10357142857142854</v>
      </c>
      <c r="Q301" s="156">
        <v>182.423</v>
      </c>
      <c r="R301" s="106">
        <f>(Q301-Q265)/Q265</f>
        <v>0.029068652338241054</v>
      </c>
    </row>
    <row r="302" spans="1:18" ht="16.5" hidden="1">
      <c r="A302" s="126" t="s">
        <v>53</v>
      </c>
      <c r="B302" s="131" t="s">
        <v>6</v>
      </c>
      <c r="C302" s="132">
        <v>2303.727</v>
      </c>
      <c r="D302" s="133">
        <f t="shared" si="176"/>
        <v>0.026817646953948154</v>
      </c>
      <c r="E302" s="134">
        <v>28.239</v>
      </c>
      <c r="F302" s="133">
        <f t="shared" si="177"/>
        <v>0.027246271371407872</v>
      </c>
      <c r="G302" s="100">
        <v>705.468</v>
      </c>
      <c r="H302" s="153">
        <f t="shared" si="178"/>
        <v>0.023723009055026636</v>
      </c>
      <c r="I302" s="136">
        <v>190.285</v>
      </c>
      <c r="J302" s="153">
        <f t="shared" si="179"/>
        <v>0.045292243462975196</v>
      </c>
      <c r="K302" s="136">
        <v>102.401</v>
      </c>
      <c r="L302" s="153">
        <f t="shared" si="180"/>
        <v>0.12405049396267841</v>
      </c>
      <c r="M302" s="136">
        <v>63.894</v>
      </c>
      <c r="N302" s="153">
        <f t="shared" si="181"/>
        <v>0.016610978520286347</v>
      </c>
      <c r="O302" s="157">
        <v>599.543</v>
      </c>
      <c r="P302" s="153">
        <f>(O302-O266)/O266</f>
        <v>-0.01749696830651244</v>
      </c>
      <c r="Q302" s="157">
        <v>253.097</v>
      </c>
      <c r="R302" s="135">
        <f>(Q302-Q266)/Q266</f>
        <v>-0.0049654033653090315</v>
      </c>
    </row>
    <row r="303" spans="1:18" s="5" customFormat="1" ht="17.25" hidden="1" thickBot="1">
      <c r="A303" s="42"/>
      <c r="B303" s="14" t="s">
        <v>8</v>
      </c>
      <c r="C303" s="80">
        <f>C301-C302</f>
        <v>310.7600000000002</v>
      </c>
      <c r="D303" s="122">
        <f t="shared" si="176"/>
        <v>0.07262184177826848</v>
      </c>
      <c r="E303" s="87">
        <f>E301-E302</f>
        <v>68.66799999999999</v>
      </c>
      <c r="F303" s="363">
        <f t="shared" si="177"/>
        <v>-0.023631451727570116</v>
      </c>
      <c r="G303" s="76">
        <f>G301-G302</f>
        <v>575.2669999999999</v>
      </c>
      <c r="H303" s="150">
        <f t="shared" si="178"/>
        <v>0.15592058994916308</v>
      </c>
      <c r="I303" s="87">
        <f>I301-I302</f>
        <v>51.685</v>
      </c>
      <c r="J303" s="150">
        <f t="shared" si="179"/>
        <v>0.058684965178205234</v>
      </c>
      <c r="K303" s="87">
        <f>K301-K302</f>
        <v>70.646</v>
      </c>
      <c r="L303" s="328">
        <f t="shared" si="180"/>
        <v>-0.2853934857374065</v>
      </c>
      <c r="M303" s="87">
        <f>M301-M302</f>
        <v>138.594</v>
      </c>
      <c r="N303" s="328">
        <f t="shared" si="181"/>
        <v>-0.029997200447928342</v>
      </c>
      <c r="O303" s="140">
        <f>O301-O302</f>
        <v>-422.58799999999997</v>
      </c>
      <c r="P303" s="334">
        <f>(O303-O267)/-O267</f>
        <v>-0.023661644300179047</v>
      </c>
      <c r="Q303" s="140">
        <f>Q301-Q302</f>
        <v>-70.674</v>
      </c>
      <c r="R303" s="109">
        <f>(Q303-Q267)/-Q267</f>
        <v>0.08322739654948756</v>
      </c>
    </row>
    <row r="304" spans="1:18" ht="17.25" hidden="1" thickTop="1">
      <c r="A304" s="10">
        <v>2014</v>
      </c>
      <c r="B304" s="127" t="s">
        <v>7</v>
      </c>
      <c r="C304" s="128">
        <v>2880.87</v>
      </c>
      <c r="D304" s="125">
        <f t="shared" si="176"/>
        <v>0.032355280981014686</v>
      </c>
      <c r="E304" s="129">
        <v>106.59</v>
      </c>
      <c r="F304" s="125">
        <f t="shared" si="177"/>
        <v>-0.0080960357342266</v>
      </c>
      <c r="G304" s="130">
        <v>1416.86</v>
      </c>
      <c r="H304" s="148">
        <f t="shared" si="178"/>
        <v>0.0794630340708234</v>
      </c>
      <c r="I304" s="330">
        <v>265.58</v>
      </c>
      <c r="J304" s="148">
        <f t="shared" si="179"/>
        <v>0.0521353300055463</v>
      </c>
      <c r="K304" s="155">
        <v>191.89</v>
      </c>
      <c r="L304" s="148">
        <f t="shared" si="180"/>
        <v>-0.07348751870986445</v>
      </c>
      <c r="M304" s="155">
        <v>221.99</v>
      </c>
      <c r="N304" s="148">
        <f t="shared" si="181"/>
        <v>-0.01848167307777326</v>
      </c>
      <c r="O304" s="156">
        <v>192.06</v>
      </c>
      <c r="P304" s="148">
        <f>(O304-O268)/O268</f>
        <v>-0.10996802446823296</v>
      </c>
      <c r="Q304" s="156">
        <v>200.13</v>
      </c>
      <c r="R304" s="106">
        <f>(Q304-Q268)/Q268</f>
        <v>0.024993597951344405</v>
      </c>
    </row>
    <row r="305" spans="1:18" ht="16.5" hidden="1">
      <c r="A305" s="126" t="s">
        <v>54</v>
      </c>
      <c r="B305" s="131" t="s">
        <v>6</v>
      </c>
      <c r="C305" s="132">
        <v>2528.28</v>
      </c>
      <c r="D305" s="133">
        <f t="shared" si="176"/>
        <v>0.028868614029804607</v>
      </c>
      <c r="E305" s="134">
        <v>31.32</v>
      </c>
      <c r="F305" s="133">
        <f t="shared" si="177"/>
        <v>0.035714285714285775</v>
      </c>
      <c r="G305" s="100">
        <v>780.68</v>
      </c>
      <c r="H305" s="153">
        <f t="shared" si="178"/>
        <v>0.035920436299942855</v>
      </c>
      <c r="I305" s="136">
        <v>210.52</v>
      </c>
      <c r="J305" s="153">
        <f t="shared" si="179"/>
        <v>0.055608484179912765</v>
      </c>
      <c r="K305" s="136">
        <v>111.53</v>
      </c>
      <c r="L305" s="153">
        <f t="shared" si="180"/>
        <v>0.11775906995389858</v>
      </c>
      <c r="M305" s="136">
        <v>70.39</v>
      </c>
      <c r="N305" s="153">
        <f t="shared" si="181"/>
        <v>0.03135531135531136</v>
      </c>
      <c r="O305" s="157">
        <v>649.34</v>
      </c>
      <c r="P305" s="153">
        <f>(O305-O269)/O269</f>
        <v>-0.02810872298389507</v>
      </c>
      <c r="Q305" s="157">
        <v>276.84</v>
      </c>
      <c r="R305" s="135">
        <f>(Q305-Q269)/Q269</f>
        <v>-0.006566907094412893</v>
      </c>
    </row>
    <row r="306" spans="1:18" s="5" customFormat="1" ht="17.25" hidden="1" thickBot="1">
      <c r="A306" s="42"/>
      <c r="B306" s="14" t="s">
        <v>8</v>
      </c>
      <c r="C306" s="80">
        <f>C304-C305</f>
        <v>352.5899999999997</v>
      </c>
      <c r="D306" s="122">
        <f t="shared" si="176"/>
        <v>0.05806625855239444</v>
      </c>
      <c r="E306" s="87">
        <f>E304-E305</f>
        <v>75.27000000000001</v>
      </c>
      <c r="F306" s="363">
        <f t="shared" si="177"/>
        <v>-0.025252525252525106</v>
      </c>
      <c r="G306" s="76">
        <f>G304-G305</f>
        <v>636.18</v>
      </c>
      <c r="H306" s="150">
        <f t="shared" si="178"/>
        <v>0.1381697826281421</v>
      </c>
      <c r="I306" s="87">
        <f>I304-I305</f>
        <v>55.059999999999974</v>
      </c>
      <c r="J306" s="150">
        <f t="shared" si="179"/>
        <v>0.03906397433478003</v>
      </c>
      <c r="K306" s="87">
        <f>K304-K305</f>
        <v>80.35999999999999</v>
      </c>
      <c r="L306" s="328">
        <f t="shared" si="180"/>
        <v>-0.25128109568620166</v>
      </c>
      <c r="M306" s="87">
        <f>M304-M305</f>
        <v>151.60000000000002</v>
      </c>
      <c r="N306" s="328">
        <f t="shared" si="181"/>
        <v>-0.040020263424518525</v>
      </c>
      <c r="O306" s="140">
        <f>O304-O305</f>
        <v>-457.28000000000003</v>
      </c>
      <c r="P306" s="334">
        <f>(O306-O270)/-O270</f>
        <v>-0.010943337828576455</v>
      </c>
      <c r="Q306" s="140">
        <f>Q304-Q305</f>
        <v>-76.70999999999998</v>
      </c>
      <c r="R306" s="109">
        <f>(Q306-Q270)/-Q270</f>
        <v>0.08043634619995248</v>
      </c>
    </row>
    <row r="307" spans="1:18" ht="17.25" thickTop="1">
      <c r="A307" s="10"/>
      <c r="B307" s="127" t="s">
        <v>7</v>
      </c>
      <c r="C307" s="128">
        <v>3136.96</v>
      </c>
      <c r="D307" s="125">
        <f aca="true" t="shared" si="182" ref="D307:D312">(C307-C271)/C271</f>
        <v>0.0270264961154528</v>
      </c>
      <c r="E307" s="129">
        <v>115.65</v>
      </c>
      <c r="F307" s="125">
        <f aca="true" t="shared" si="183" ref="F307:F312">(E307-E271)/E271</f>
        <v>-0.011707400444368401</v>
      </c>
      <c r="G307" s="130">
        <v>1548.29</v>
      </c>
      <c r="H307" s="148">
        <f aca="true" t="shared" si="184" ref="H307:H312">(G307-G271)/G271</f>
        <v>0.07674172774941924</v>
      </c>
      <c r="I307" s="330">
        <v>289.47</v>
      </c>
      <c r="J307" s="148">
        <f aca="true" t="shared" si="185" ref="J307:J312">(I307-I271)/I271</f>
        <v>0.047513932112615086</v>
      </c>
      <c r="K307" s="155">
        <v>209.02</v>
      </c>
      <c r="L307" s="148">
        <f aca="true" t="shared" si="186" ref="L307:L312">(K307-K271)/K271</f>
        <v>-0.07488713817827737</v>
      </c>
      <c r="M307" s="155">
        <v>241.04</v>
      </c>
      <c r="N307" s="148">
        <f aca="true" t="shared" si="187" ref="N307:N312">(M307-M271)/M271</f>
        <v>-0.0276332244140546</v>
      </c>
      <c r="O307" s="156">
        <v>204.52</v>
      </c>
      <c r="P307" s="148">
        <f>(O307-O271)/O271</f>
        <v>-0.13657280364757038</v>
      </c>
      <c r="Q307" s="156">
        <v>216.64</v>
      </c>
      <c r="R307" s="106">
        <f>(Q307-Q271)/Q271</f>
        <v>0.01818865441556599</v>
      </c>
    </row>
    <row r="308" spans="1:18" ht="16.5">
      <c r="A308" s="126">
        <v>2014</v>
      </c>
      <c r="B308" s="131" t="s">
        <v>6</v>
      </c>
      <c r="C308" s="132">
        <v>2740.26</v>
      </c>
      <c r="D308" s="133">
        <f t="shared" si="182"/>
        <v>0.015298428659822236</v>
      </c>
      <c r="E308" s="134">
        <v>34.26</v>
      </c>
      <c r="F308" s="133">
        <f t="shared" si="183"/>
        <v>0.0362976406533574</v>
      </c>
      <c r="G308" s="100">
        <v>851.89</v>
      </c>
      <c r="H308" s="153">
        <f t="shared" si="184"/>
        <v>0.024152440490502563</v>
      </c>
      <c r="I308" s="136">
        <v>228.21</v>
      </c>
      <c r="J308" s="153">
        <f t="shared" si="185"/>
        <v>0.050158759376006654</v>
      </c>
      <c r="K308" s="136">
        <v>120.13</v>
      </c>
      <c r="L308" s="153">
        <f t="shared" si="186"/>
        <v>0.09457858769931658</v>
      </c>
      <c r="M308" s="136">
        <v>76.3</v>
      </c>
      <c r="N308" s="153">
        <f t="shared" si="187"/>
        <v>0.023062483239474376</v>
      </c>
      <c r="O308" s="157">
        <v>692.96</v>
      </c>
      <c r="P308" s="153">
        <f>(O308-O272)/O272</f>
        <v>-0.05306167069787771</v>
      </c>
      <c r="Q308" s="157">
        <v>299.99</v>
      </c>
      <c r="R308" s="135">
        <f>(Q308-Q272)/Q272</f>
        <v>-0.01797171664266076</v>
      </c>
    </row>
    <row r="309" spans="1:18" s="5" customFormat="1" ht="17.25" thickBot="1">
      <c r="A309" s="42"/>
      <c r="B309" s="14" t="s">
        <v>8</v>
      </c>
      <c r="C309" s="80">
        <f>C307-C308</f>
        <v>396.6999999999998</v>
      </c>
      <c r="D309" s="122">
        <f t="shared" si="182"/>
        <v>0.11608147647985527</v>
      </c>
      <c r="E309" s="87">
        <f>E307-E308</f>
        <v>81.39000000000001</v>
      </c>
      <c r="F309" s="363">
        <f t="shared" si="183"/>
        <v>-0.030609814197236532</v>
      </c>
      <c r="G309" s="76">
        <f>G307-G308</f>
        <v>696.4</v>
      </c>
      <c r="H309" s="150">
        <f t="shared" si="184"/>
        <v>0.1489094928564356</v>
      </c>
      <c r="I309" s="87">
        <f>I307-I308</f>
        <v>61.26000000000002</v>
      </c>
      <c r="J309" s="150">
        <f t="shared" si="185"/>
        <v>0.03777740132136283</v>
      </c>
      <c r="K309" s="87">
        <f>K307-K308</f>
        <v>88.89000000000001</v>
      </c>
      <c r="L309" s="328">
        <f t="shared" si="186"/>
        <v>-0.2349599793441775</v>
      </c>
      <c r="M309" s="87">
        <f>M307-M308</f>
        <v>164.74</v>
      </c>
      <c r="N309" s="328">
        <f t="shared" si="187"/>
        <v>-0.04944896428365353</v>
      </c>
      <c r="O309" s="140">
        <f>O307-O308</f>
        <v>-488.44000000000005</v>
      </c>
      <c r="P309" s="150">
        <f>(O309-O273)/-O273</f>
        <v>0.013093025135375223</v>
      </c>
      <c r="Q309" s="140">
        <f>Q307-Q308</f>
        <v>-83.35000000000002</v>
      </c>
      <c r="R309" s="109">
        <f>(Q309-Q273)/-Q273</f>
        <v>0.10095998274188313</v>
      </c>
    </row>
    <row r="310" spans="1:18" ht="17.25" hidden="1" thickTop="1">
      <c r="A310" s="10">
        <v>2015</v>
      </c>
      <c r="B310" s="127" t="s">
        <v>7</v>
      </c>
      <c r="C310" s="128">
        <v>255.06</v>
      </c>
      <c r="D310" s="125">
        <f t="shared" si="182"/>
        <v>0.05010498579603943</v>
      </c>
      <c r="E310" s="129">
        <v>9.07</v>
      </c>
      <c r="F310" s="125">
        <f t="shared" si="183"/>
        <v>0.07210401891252947</v>
      </c>
      <c r="G310" s="130">
        <v>131.52</v>
      </c>
      <c r="H310" s="148">
        <f t="shared" si="184"/>
        <v>0.14784430092511794</v>
      </c>
      <c r="I310" s="330">
        <v>24.55</v>
      </c>
      <c r="J310" s="148">
        <f t="shared" si="185"/>
        <v>0.01740571902196443</v>
      </c>
      <c r="K310" s="155">
        <v>15.4</v>
      </c>
      <c r="L310" s="148">
        <f t="shared" si="186"/>
        <v>0.05551747772446885</v>
      </c>
      <c r="M310" s="155">
        <v>19.09</v>
      </c>
      <c r="N310" s="148">
        <f t="shared" si="187"/>
        <v>0.01650692225772091</v>
      </c>
      <c r="O310" s="156">
        <v>9.97</v>
      </c>
      <c r="P310" s="148">
        <f>(O310-O274)/O274</f>
        <v>-0.49697275479313824</v>
      </c>
      <c r="Q310" s="156">
        <v>17.08</v>
      </c>
      <c r="R310" s="106">
        <f>(Q310-Q274)/Q274</f>
        <v>-0.08221386351423972</v>
      </c>
    </row>
    <row r="311" spans="1:18" ht="16.5" hidden="1">
      <c r="A311" s="126" t="s">
        <v>44</v>
      </c>
      <c r="B311" s="131" t="s">
        <v>6</v>
      </c>
      <c r="C311" s="132">
        <v>211.58</v>
      </c>
      <c r="D311" s="133">
        <f t="shared" si="182"/>
        <v>-0.008528584817244578</v>
      </c>
      <c r="E311" s="134">
        <v>3.22</v>
      </c>
      <c r="F311" s="133">
        <f t="shared" si="183"/>
        <v>0.09897610921501707</v>
      </c>
      <c r="G311" s="100">
        <v>75.97</v>
      </c>
      <c r="H311" s="153">
        <f t="shared" si="184"/>
        <v>0.20262782966598064</v>
      </c>
      <c r="I311" s="136">
        <v>20.05</v>
      </c>
      <c r="J311" s="153">
        <f t="shared" si="185"/>
        <v>0.24379652605459054</v>
      </c>
      <c r="K311" s="136">
        <v>7.83</v>
      </c>
      <c r="L311" s="153">
        <f t="shared" si="186"/>
        <v>-0.06115107913669062</v>
      </c>
      <c r="M311" s="136">
        <v>6.76</v>
      </c>
      <c r="N311" s="153">
        <f t="shared" si="187"/>
        <v>0.18181818181818182</v>
      </c>
      <c r="O311" s="157">
        <v>36.59</v>
      </c>
      <c r="P311" s="153">
        <f>(O311-O275)/O275</f>
        <v>-0.3847317975449806</v>
      </c>
      <c r="Q311" s="157">
        <v>21.81</v>
      </c>
      <c r="R311" s="135">
        <f>(Q311-Q275)/Q275</f>
        <v>-0.04467805519053875</v>
      </c>
    </row>
    <row r="312" spans="1:18" s="5" customFormat="1" ht="17.25" hidden="1" thickBot="1">
      <c r="A312" s="42"/>
      <c r="B312" s="14" t="s">
        <v>8</v>
      </c>
      <c r="C312" s="80">
        <f>C310-C311</f>
        <v>43.47999999999999</v>
      </c>
      <c r="D312" s="122">
        <f t="shared" si="182"/>
        <v>0.4743981010512044</v>
      </c>
      <c r="E312" s="87">
        <f>E310-E311</f>
        <v>5.85</v>
      </c>
      <c r="F312" s="122">
        <f t="shared" si="183"/>
        <v>0.05786618444846265</v>
      </c>
      <c r="G312" s="76">
        <f>G310-G311</f>
        <v>55.55000000000001</v>
      </c>
      <c r="H312" s="150">
        <f t="shared" si="184"/>
        <v>0.08052907994553618</v>
      </c>
      <c r="I312" s="87">
        <f>I310-I311</f>
        <v>4.5</v>
      </c>
      <c r="J312" s="334">
        <f t="shared" si="185"/>
        <v>-0.4382022471910111</v>
      </c>
      <c r="K312" s="87">
        <f>K310-K311</f>
        <v>7.57</v>
      </c>
      <c r="L312" s="370">
        <f t="shared" si="186"/>
        <v>0.21120000000000005</v>
      </c>
      <c r="M312" s="87">
        <f>M310-M311</f>
        <v>12.33</v>
      </c>
      <c r="N312" s="370">
        <f t="shared" si="187"/>
        <v>-0.055895865237366164</v>
      </c>
      <c r="O312" s="140">
        <f>O310-O311</f>
        <v>-26.620000000000005</v>
      </c>
      <c r="P312" s="150">
        <f>(O312-O276)/-O276</f>
        <v>0.32862547288776783</v>
      </c>
      <c r="Q312" s="140">
        <f>Q310-Q311</f>
        <v>-4.73</v>
      </c>
      <c r="R312" s="371">
        <f>(Q312-Q276)/-Q276</f>
        <v>-0.12085308056872078</v>
      </c>
    </row>
    <row r="313" spans="1:18" ht="17.25" hidden="1" thickTop="1">
      <c r="A313" s="10">
        <v>2015</v>
      </c>
      <c r="B313" s="127" t="s">
        <v>7</v>
      </c>
      <c r="C313" s="128">
        <v>456.62</v>
      </c>
      <c r="D313" s="125">
        <f aca="true" t="shared" si="188" ref="D313:D321">(C313-C277)/C277</f>
        <v>0.0020628511235955007</v>
      </c>
      <c r="E313" s="129">
        <v>16.23</v>
      </c>
      <c r="F313" s="125">
        <f aca="true" t="shared" si="189" ref="F313:F321">(E313-E277)/E277</f>
        <v>-0.00612369871402314</v>
      </c>
      <c r="G313" s="130">
        <v>236.79</v>
      </c>
      <c r="H313" s="148">
        <f aca="true" t="shared" si="190" ref="H313:H321">(G313-G277)/G277</f>
        <v>0.11435832274459966</v>
      </c>
      <c r="I313" s="330">
        <v>42.8</v>
      </c>
      <c r="J313" s="148">
        <f aca="true" t="shared" si="191" ref="J313:J321">(I313-I277)/I277</f>
        <v>-0.019922143347836145</v>
      </c>
      <c r="K313" s="155">
        <v>27.39</v>
      </c>
      <c r="L313" s="148">
        <f aca="true" t="shared" si="192" ref="L313:L321">(K313-K277)/K277</f>
        <v>-0.04397905759162297</v>
      </c>
      <c r="M313" s="155">
        <v>32.98</v>
      </c>
      <c r="N313" s="148">
        <f aca="true" t="shared" si="193" ref="N313:N321">(M313-M277)/M277</f>
        <v>-0.0991532368205409</v>
      </c>
      <c r="O313" s="156">
        <v>19.42</v>
      </c>
      <c r="P313" s="148">
        <f>(O313-O277)/O277</f>
        <v>-0.49055613850996843</v>
      </c>
      <c r="Q313" s="156">
        <v>29.92</v>
      </c>
      <c r="R313" s="106">
        <f>(Q313-Q277)/Q277</f>
        <v>-0.14975845410628008</v>
      </c>
    </row>
    <row r="314" spans="1:18" ht="16.5" hidden="1">
      <c r="A314" s="126" t="s">
        <v>45</v>
      </c>
      <c r="B314" s="131" t="s">
        <v>6</v>
      </c>
      <c r="C314" s="132">
        <v>367.92</v>
      </c>
      <c r="D314" s="133">
        <f t="shared" si="188"/>
        <v>-0.10359614072702461</v>
      </c>
      <c r="E314" s="134">
        <v>5.59</v>
      </c>
      <c r="F314" s="133">
        <f t="shared" si="189"/>
        <v>0.10912698412698409</v>
      </c>
      <c r="G314" s="100">
        <v>132.29</v>
      </c>
      <c r="H314" s="153">
        <f t="shared" si="190"/>
        <v>0.0900626235992089</v>
      </c>
      <c r="I314" s="136">
        <v>33.38</v>
      </c>
      <c r="J314" s="153">
        <f t="shared" si="191"/>
        <v>0.046723110693007275</v>
      </c>
      <c r="K314" s="136">
        <v>14.77</v>
      </c>
      <c r="L314" s="153">
        <f t="shared" si="192"/>
        <v>-0.10484848484848487</v>
      </c>
      <c r="M314" s="136">
        <v>12.13</v>
      </c>
      <c r="N314" s="153">
        <f t="shared" si="193"/>
        <v>0.11694290976058945</v>
      </c>
      <c r="O314" s="157">
        <v>63.6</v>
      </c>
      <c r="P314" s="153">
        <f>(O314-O278)/O278</f>
        <v>-0.4616556627729812</v>
      </c>
      <c r="Q314" s="157">
        <v>39.38</v>
      </c>
      <c r="R314" s="135">
        <f>(Q314-Q278)/Q278</f>
        <v>-0.1354555433589461</v>
      </c>
    </row>
    <row r="315" spans="1:18" s="5" customFormat="1" ht="17.25" hidden="1" thickBot="1">
      <c r="A315" s="42"/>
      <c r="B315" s="14" t="s">
        <v>8</v>
      </c>
      <c r="C315" s="80">
        <f>C313-C314</f>
        <v>88.69999999999999</v>
      </c>
      <c r="D315" s="122">
        <f t="shared" si="188"/>
        <v>0.9606542882404945</v>
      </c>
      <c r="E315" s="87">
        <f>E313-E314</f>
        <v>10.64</v>
      </c>
      <c r="F315" s="363">
        <f t="shared" si="189"/>
        <v>-0.05757307351638606</v>
      </c>
      <c r="G315" s="76">
        <f>G313-G314</f>
        <v>104.5</v>
      </c>
      <c r="H315" s="150">
        <f t="shared" si="190"/>
        <v>0.1467134862284647</v>
      </c>
      <c r="I315" s="87">
        <f>I313-I314</f>
        <v>9.419999999999995</v>
      </c>
      <c r="J315" s="334">
        <f t="shared" si="191"/>
        <v>-0.20033955857385452</v>
      </c>
      <c r="K315" s="87">
        <f>K313-K314</f>
        <v>12.620000000000001</v>
      </c>
      <c r="L315" s="370">
        <f t="shared" si="192"/>
        <v>0.03868312757201666</v>
      </c>
      <c r="M315" s="87">
        <f>M313-M314</f>
        <v>20.849999999999994</v>
      </c>
      <c r="N315" s="328">
        <f t="shared" si="193"/>
        <v>-0.19029126213592254</v>
      </c>
      <c r="O315" s="140">
        <f>O313-O314</f>
        <v>-44.18</v>
      </c>
      <c r="P315" s="150">
        <f>(O315-O279)/-O279</f>
        <v>0.4478880279930018</v>
      </c>
      <c r="Q315" s="140">
        <f>Q313-Q314</f>
        <v>-9.46</v>
      </c>
      <c r="R315" s="109">
        <f>(Q315-Q279)/-Q279</f>
        <v>0.08687258687258674</v>
      </c>
    </row>
    <row r="316" spans="1:18" ht="17.25" hidden="1" thickTop="1">
      <c r="A316" s="10">
        <v>2015</v>
      </c>
      <c r="B316" s="127" t="s">
        <v>7</v>
      </c>
      <c r="C316" s="128">
        <v>713.05</v>
      </c>
      <c r="D316" s="125">
        <f t="shared" si="188"/>
        <v>-0.027296537800452887</v>
      </c>
      <c r="E316" s="129">
        <v>26.61</v>
      </c>
      <c r="F316" s="125">
        <f t="shared" si="189"/>
        <v>-0.03060109289617486</v>
      </c>
      <c r="G316" s="130">
        <v>368.86</v>
      </c>
      <c r="H316" s="148">
        <f t="shared" si="190"/>
        <v>0.07983254779121181</v>
      </c>
      <c r="I316" s="330">
        <v>65.65</v>
      </c>
      <c r="J316" s="148">
        <f t="shared" si="191"/>
        <v>-0.04910196987253766</v>
      </c>
      <c r="K316" s="155">
        <v>42.67</v>
      </c>
      <c r="L316" s="148">
        <f t="shared" si="192"/>
        <v>-0.11196670135275745</v>
      </c>
      <c r="M316" s="155">
        <v>52.87</v>
      </c>
      <c r="N316" s="148">
        <f t="shared" si="193"/>
        <v>-0.09001721170395875</v>
      </c>
      <c r="O316" s="156">
        <v>30.3</v>
      </c>
      <c r="P316" s="148">
        <f>(O316-O280)/O280</f>
        <v>-0.48565608555423523</v>
      </c>
      <c r="Q316" s="156">
        <v>48.11</v>
      </c>
      <c r="R316" s="106">
        <f>(Q316-Q280)/Q280</f>
        <v>-0.1297033285094067</v>
      </c>
    </row>
    <row r="317" spans="1:18" ht="16.5" hidden="1">
      <c r="A317" s="126" t="s">
        <v>46</v>
      </c>
      <c r="B317" s="131" t="s">
        <v>6</v>
      </c>
      <c r="C317" s="132">
        <v>587.29</v>
      </c>
      <c r="D317" s="133">
        <f t="shared" si="188"/>
        <v>-0.12113911169639657</v>
      </c>
      <c r="E317" s="134">
        <v>8.79</v>
      </c>
      <c r="F317" s="133">
        <f t="shared" si="189"/>
        <v>0.07985257985257967</v>
      </c>
      <c r="G317" s="100">
        <v>208.99</v>
      </c>
      <c r="H317" s="153">
        <f t="shared" si="190"/>
        <v>0.03691391714214834</v>
      </c>
      <c r="I317" s="136">
        <v>51.43</v>
      </c>
      <c r="J317" s="153">
        <f t="shared" si="191"/>
        <v>-0.0011652748106428874</v>
      </c>
      <c r="K317" s="136">
        <v>25.62</v>
      </c>
      <c r="L317" s="153">
        <f t="shared" si="192"/>
        <v>-0.07475622968580715</v>
      </c>
      <c r="M317" s="136">
        <v>20.09</v>
      </c>
      <c r="N317" s="153">
        <f t="shared" si="193"/>
        <v>0.13824362606232302</v>
      </c>
      <c r="O317" s="157">
        <v>102.17</v>
      </c>
      <c r="P317" s="153">
        <f>(O317-O281)/O281</f>
        <v>-0.4556449464542597</v>
      </c>
      <c r="Q317" s="157">
        <v>64.45</v>
      </c>
      <c r="R317" s="135">
        <f>(Q317-Q281)/Q281</f>
        <v>-0.1299946004319654</v>
      </c>
    </row>
    <row r="318" spans="1:18" s="5" customFormat="1" ht="17.25" hidden="1" thickBot="1">
      <c r="A318" s="42"/>
      <c r="B318" s="14" t="s">
        <v>8</v>
      </c>
      <c r="C318" s="80">
        <f>C316-C317</f>
        <v>125.75999999999999</v>
      </c>
      <c r="D318" s="122">
        <f t="shared" si="188"/>
        <v>0.9401419315026244</v>
      </c>
      <c r="E318" s="87">
        <f>E316-E317</f>
        <v>17.82</v>
      </c>
      <c r="F318" s="363">
        <f t="shared" si="189"/>
        <v>-0.07716209218021743</v>
      </c>
      <c r="G318" s="76">
        <f>G316-G317</f>
        <v>159.87</v>
      </c>
      <c r="H318" s="150">
        <f t="shared" si="190"/>
        <v>0.1416023993144819</v>
      </c>
      <c r="I318" s="87">
        <f>I316-I317</f>
        <v>14.220000000000006</v>
      </c>
      <c r="J318" s="334">
        <f t="shared" si="191"/>
        <v>-0.1897435897435896</v>
      </c>
      <c r="K318" s="87">
        <f>K316-K317</f>
        <v>17.05</v>
      </c>
      <c r="L318" s="370">
        <f t="shared" si="192"/>
        <v>-0.16257367387033378</v>
      </c>
      <c r="M318" s="87">
        <f>M316-M317</f>
        <v>32.78</v>
      </c>
      <c r="N318" s="328">
        <f t="shared" si="193"/>
        <v>-0.18961681087762672</v>
      </c>
      <c r="O318" s="140">
        <f>O316-O317</f>
        <v>-71.87</v>
      </c>
      <c r="P318" s="150">
        <f>(O318-O282)/-O282</f>
        <v>0.441916446653207</v>
      </c>
      <c r="Q318" s="140">
        <f>Q316-Q317</f>
        <v>-16.340000000000003</v>
      </c>
      <c r="R318" s="109">
        <f>(Q318-Q282)/-Q282</f>
        <v>0.13085106382978692</v>
      </c>
    </row>
    <row r="319" spans="1:18" ht="17.25" hidden="1" thickTop="1">
      <c r="A319" s="10">
        <v>2015</v>
      </c>
      <c r="B319" s="127" t="s">
        <v>7</v>
      </c>
      <c r="C319" s="128">
        <v>951.06</v>
      </c>
      <c r="D319" s="125">
        <f t="shared" si="188"/>
        <v>-0.04799751754236699</v>
      </c>
      <c r="E319" s="129">
        <v>36.53</v>
      </c>
      <c r="F319" s="125">
        <f t="shared" si="189"/>
        <v>-0.03640200474808746</v>
      </c>
      <c r="G319" s="130">
        <v>494.53</v>
      </c>
      <c r="H319" s="148">
        <f t="shared" si="190"/>
        <v>0.05120738032480226</v>
      </c>
      <c r="I319" s="330">
        <v>87.16</v>
      </c>
      <c r="J319" s="148">
        <f t="shared" si="191"/>
        <v>-0.06850486266965905</v>
      </c>
      <c r="K319" s="155">
        <v>55.6</v>
      </c>
      <c r="L319" s="148">
        <f t="shared" si="192"/>
        <v>-0.14710845221659757</v>
      </c>
      <c r="M319" s="155">
        <v>71.16</v>
      </c>
      <c r="N319" s="148">
        <f t="shared" si="193"/>
        <v>-0.10715181932245929</v>
      </c>
      <c r="O319" s="156">
        <v>39.7</v>
      </c>
      <c r="P319" s="148">
        <f>(O319-O283)/O283</f>
        <v>-0.48501751199896226</v>
      </c>
      <c r="Q319" s="156">
        <v>63.61</v>
      </c>
      <c r="R319" s="106">
        <f>(Q319-Q283)/Q283</f>
        <v>-0.1362031504617056</v>
      </c>
    </row>
    <row r="320" spans="1:18" ht="16.5" hidden="1">
      <c r="A320" s="126" t="s">
        <v>342</v>
      </c>
      <c r="B320" s="131" t="s">
        <v>6</v>
      </c>
      <c r="C320" s="132">
        <v>780.25</v>
      </c>
      <c r="D320" s="133">
        <f t="shared" si="188"/>
        <v>-0.1413746808697949</v>
      </c>
      <c r="E320" s="134">
        <v>11.49</v>
      </c>
      <c r="F320" s="133">
        <f t="shared" si="189"/>
        <v>0.05703771849126044</v>
      </c>
      <c r="G320" s="100">
        <v>276.03</v>
      </c>
      <c r="H320" s="153">
        <f t="shared" si="190"/>
        <v>0.001741970604245913</v>
      </c>
      <c r="I320" s="136">
        <v>68.27</v>
      </c>
      <c r="J320" s="153">
        <f t="shared" si="191"/>
        <v>-0.035189372526851455</v>
      </c>
      <c r="K320" s="136">
        <v>35.66</v>
      </c>
      <c r="L320" s="153">
        <f t="shared" si="192"/>
        <v>-0.06746861924686207</v>
      </c>
      <c r="M320" s="136">
        <v>26.89</v>
      </c>
      <c r="N320" s="153">
        <f t="shared" si="193"/>
        <v>0.11207609594706372</v>
      </c>
      <c r="O320" s="157">
        <v>136.21</v>
      </c>
      <c r="P320" s="153">
        <f>(O320-O284)/O284</f>
        <v>-0.45242211055276377</v>
      </c>
      <c r="Q320" s="157">
        <v>86.16</v>
      </c>
      <c r="R320" s="135">
        <f>(Q320-Q284)/Q284</f>
        <v>-0.13710565848773157</v>
      </c>
    </row>
    <row r="321" spans="1:18" s="5" customFormat="1" ht="17.25" hidden="1" thickBot="1">
      <c r="A321" s="42"/>
      <c r="B321" s="14" t="s">
        <v>8</v>
      </c>
      <c r="C321" s="80">
        <f>C319-C320</f>
        <v>170.80999999999995</v>
      </c>
      <c r="D321" s="122">
        <f t="shared" si="188"/>
        <v>0.8917931110864992</v>
      </c>
      <c r="E321" s="87">
        <f>E319-E320</f>
        <v>25.04</v>
      </c>
      <c r="F321" s="363">
        <f t="shared" si="189"/>
        <v>-0.07396449704142012</v>
      </c>
      <c r="G321" s="76">
        <f>G319-G320</f>
        <v>218.5</v>
      </c>
      <c r="H321" s="150">
        <f t="shared" si="190"/>
        <v>0.12114526142952442</v>
      </c>
      <c r="I321" s="87">
        <f>I319-I320</f>
        <v>18.89</v>
      </c>
      <c r="J321" s="334">
        <f t="shared" si="191"/>
        <v>-0.17185444980271763</v>
      </c>
      <c r="K321" s="87">
        <f>K319-K320</f>
        <v>19.940000000000005</v>
      </c>
      <c r="L321" s="370">
        <f t="shared" si="192"/>
        <v>-0.2601113172541741</v>
      </c>
      <c r="M321" s="87">
        <f>M319-M320</f>
        <v>44.269999999999996</v>
      </c>
      <c r="N321" s="328">
        <f t="shared" si="193"/>
        <v>-0.20262968299711828</v>
      </c>
      <c r="O321" s="140">
        <f>O319-O320</f>
        <v>-96.51</v>
      </c>
      <c r="P321" s="150">
        <f>(O321-O285)/-O285</f>
        <v>0.4377839916113247</v>
      </c>
      <c r="Q321" s="140">
        <f>Q319-Q320</f>
        <v>-22.549999999999997</v>
      </c>
      <c r="R321" s="109">
        <f>(Q321-Q285)/-Q285</f>
        <v>0.13964135826020593</v>
      </c>
    </row>
    <row r="322" spans="1:18" ht="17.25" hidden="1" thickTop="1">
      <c r="A322" s="10">
        <v>2015</v>
      </c>
      <c r="B322" s="127" t="s">
        <v>7</v>
      </c>
      <c r="C322" s="128">
        <v>1211.31</v>
      </c>
      <c r="D322" s="125">
        <f aca="true" t="shared" si="194" ref="D322:D327">(C322-C286)/C286</f>
        <v>-0.042858836079175074</v>
      </c>
      <c r="E322" s="129">
        <v>47.09</v>
      </c>
      <c r="F322" s="125">
        <f aca="true" t="shared" si="195" ref="F322:F327">(E322-E286)/E286</f>
        <v>-0.024041450777202003</v>
      </c>
      <c r="G322" s="130">
        <v>627.62</v>
      </c>
      <c r="H322" s="397">
        <f aca="true" t="shared" si="196" ref="H322:H333">(G322-G286)/G286</f>
        <v>0.03879638518322363</v>
      </c>
      <c r="I322" s="330">
        <v>110.7</v>
      </c>
      <c r="J322" s="148">
        <f aca="true" t="shared" si="197" ref="J322:J327">(I322-I286)/I286</f>
        <v>-0.06035141329258976</v>
      </c>
      <c r="K322" s="155">
        <v>70.69</v>
      </c>
      <c r="L322" s="148">
        <f aca="true" t="shared" si="198" ref="L322:L327">(K322-K286)/K286</f>
        <v>-0.1396056475170399</v>
      </c>
      <c r="M322" s="155">
        <v>91.41</v>
      </c>
      <c r="N322" s="148">
        <f aca="true" t="shared" si="199" ref="N322:N327">(M322-M286)/M286</f>
        <v>-0.09816495659037099</v>
      </c>
      <c r="O322" s="156">
        <v>51.57</v>
      </c>
      <c r="P322" s="148">
        <f>(O322-O286)/O286</f>
        <v>-0.4368242874303811</v>
      </c>
      <c r="Q322" s="156">
        <v>81.41</v>
      </c>
      <c r="R322" s="106">
        <f>(Q322-Q286)/Q286</f>
        <v>-0.11874864689326693</v>
      </c>
    </row>
    <row r="323" spans="1:18" ht="16.5" hidden="1">
      <c r="A323" s="126" t="s">
        <v>48</v>
      </c>
      <c r="B323" s="131" t="s">
        <v>6</v>
      </c>
      <c r="C323" s="132">
        <v>987.58</v>
      </c>
      <c r="D323" s="133">
        <f t="shared" si="194"/>
        <v>-0.12014896119168954</v>
      </c>
      <c r="E323" s="134">
        <v>14.12</v>
      </c>
      <c r="F323" s="133">
        <f t="shared" si="195"/>
        <v>0.06566037735849051</v>
      </c>
      <c r="G323" s="100">
        <v>345.37</v>
      </c>
      <c r="H323" s="153">
        <f t="shared" si="196"/>
        <v>0.004975848222079903</v>
      </c>
      <c r="I323" s="136">
        <v>85.32</v>
      </c>
      <c r="J323" s="153">
        <f t="shared" si="197"/>
        <v>-0.0449966420416388</v>
      </c>
      <c r="K323" s="136">
        <v>44.81</v>
      </c>
      <c r="L323" s="153">
        <f t="shared" si="198"/>
        <v>-0.0682054481181119</v>
      </c>
      <c r="M323" s="136">
        <v>33.94</v>
      </c>
      <c r="N323" s="153">
        <f t="shared" si="199"/>
        <v>0.11939313984168858</v>
      </c>
      <c r="O323" s="157">
        <v>176.82</v>
      </c>
      <c r="P323" s="153">
        <f>(O323-O287)/O287</f>
        <v>-0.40334064450818297</v>
      </c>
      <c r="Q323" s="157">
        <v>108.97</v>
      </c>
      <c r="R323" s="135">
        <f>(Q323-Q287)/Q287</f>
        <v>-0.11922082120918202</v>
      </c>
    </row>
    <row r="324" spans="1:18" s="5" customFormat="1" ht="17.25" hidden="1" thickBot="1">
      <c r="A324" s="42"/>
      <c r="B324" s="14" t="s">
        <v>8</v>
      </c>
      <c r="C324" s="80">
        <f>C322-C323</f>
        <v>223.7299999999999</v>
      </c>
      <c r="D324" s="122">
        <f t="shared" si="194"/>
        <v>0.5633428830969189</v>
      </c>
      <c r="E324" s="87">
        <f>E322-E323</f>
        <v>32.970000000000006</v>
      </c>
      <c r="F324" s="363">
        <f t="shared" si="195"/>
        <v>-0.05799999999999983</v>
      </c>
      <c r="G324" s="76">
        <f>G322-G323</f>
        <v>282.25</v>
      </c>
      <c r="H324" s="150">
        <f t="shared" si="196"/>
        <v>0.08341010287118103</v>
      </c>
      <c r="I324" s="87">
        <f>I322-I323</f>
        <v>25.38000000000001</v>
      </c>
      <c r="J324" s="334">
        <f t="shared" si="197"/>
        <v>-0.10853530031612185</v>
      </c>
      <c r="K324" s="87">
        <f>K322-K323</f>
        <v>25.879999999999995</v>
      </c>
      <c r="L324" s="370">
        <f t="shared" si="198"/>
        <v>-0.24038743762841208</v>
      </c>
      <c r="M324" s="87">
        <f>M322-M323</f>
        <v>57.47</v>
      </c>
      <c r="N324" s="328">
        <f t="shared" si="199"/>
        <v>-0.19101914414414406</v>
      </c>
      <c r="O324" s="140">
        <f>O322-O323</f>
        <v>-125.25</v>
      </c>
      <c r="P324" s="150">
        <f>(O324-O288)/-O288</f>
        <v>0.3883680046879579</v>
      </c>
      <c r="Q324" s="140">
        <f>Q322-Q323</f>
        <v>-27.560000000000002</v>
      </c>
      <c r="R324" s="109">
        <f>(Q324-Q288)/-Q288</f>
        <v>0.12061263560944482</v>
      </c>
    </row>
    <row r="325" spans="1:18" ht="17.25" hidden="1" thickTop="1">
      <c r="A325" s="10">
        <v>2015</v>
      </c>
      <c r="B325" s="127" t="s">
        <v>7</v>
      </c>
      <c r="C325" s="128">
        <v>1445.15</v>
      </c>
      <c r="D325" s="125">
        <f t="shared" si="194"/>
        <v>-0.05761330290185843</v>
      </c>
      <c r="E325" s="129">
        <v>56.05</v>
      </c>
      <c r="F325" s="125">
        <f t="shared" si="195"/>
        <v>-0.03461935928349991</v>
      </c>
      <c r="G325" s="130">
        <v>746.61</v>
      </c>
      <c r="H325" s="148">
        <f t="shared" si="196"/>
        <v>0.012956882750386764</v>
      </c>
      <c r="I325" s="330">
        <v>131.89</v>
      </c>
      <c r="J325" s="148">
        <f t="shared" si="197"/>
        <v>-0.0780146801817548</v>
      </c>
      <c r="K325" s="155">
        <v>84.47</v>
      </c>
      <c r="L325" s="148">
        <f t="shared" si="198"/>
        <v>-0.15950248756218907</v>
      </c>
      <c r="M325" s="155">
        <v>108.91</v>
      </c>
      <c r="N325" s="148">
        <f t="shared" si="199"/>
        <v>-0.11108390466862553</v>
      </c>
      <c r="O325" s="156">
        <v>64.02</v>
      </c>
      <c r="P325" s="148">
        <f>(O325-O289)/O289</f>
        <v>-0.39892967796451045</v>
      </c>
      <c r="Q325" s="156">
        <v>96.78</v>
      </c>
      <c r="R325" s="106">
        <f>(Q325-Q289)/Q289</f>
        <v>-0.131628532974428</v>
      </c>
    </row>
    <row r="326" spans="1:18" ht="16.5" hidden="1">
      <c r="A326" s="126" t="s">
        <v>49</v>
      </c>
      <c r="B326" s="131" t="s">
        <v>6</v>
      </c>
      <c r="C326" s="132">
        <v>1202.1</v>
      </c>
      <c r="D326" s="133">
        <f t="shared" si="194"/>
        <v>-0.12347605436621371</v>
      </c>
      <c r="E326" s="134">
        <v>16.91</v>
      </c>
      <c r="F326" s="133">
        <f t="shared" si="195"/>
        <v>0.06620428751576297</v>
      </c>
      <c r="G326" s="100">
        <v>419.56</v>
      </c>
      <c r="H326" s="153">
        <f t="shared" si="196"/>
        <v>-0.005121881817319608</v>
      </c>
      <c r="I326" s="136">
        <v>101.8</v>
      </c>
      <c r="J326" s="153">
        <f t="shared" si="197"/>
        <v>-0.08346088052579452</v>
      </c>
      <c r="K326" s="136">
        <v>56.15</v>
      </c>
      <c r="L326" s="153">
        <f t="shared" si="198"/>
        <v>-0.0784506811094699</v>
      </c>
      <c r="M326" s="136">
        <v>41.04</v>
      </c>
      <c r="N326" s="153">
        <f t="shared" si="199"/>
        <v>0.10649770827716352</v>
      </c>
      <c r="O326" s="157">
        <v>219.73</v>
      </c>
      <c r="P326" s="153">
        <f>(O326-O290)/O290</f>
        <v>-0.38771700058517017</v>
      </c>
      <c r="Q326" s="157">
        <v>131.59</v>
      </c>
      <c r="R326" s="135">
        <f>(Q326-Q290)/Q290</f>
        <v>-0.12865845583366445</v>
      </c>
    </row>
    <row r="327" spans="1:18" s="5" customFormat="1" ht="17.25" hidden="1" thickBot="1">
      <c r="A327" s="42"/>
      <c r="B327" s="14" t="s">
        <v>8</v>
      </c>
      <c r="C327" s="80">
        <f>C325-C326</f>
        <v>243.05000000000018</v>
      </c>
      <c r="D327" s="122">
        <f t="shared" si="194"/>
        <v>0.49975317783537127</v>
      </c>
      <c r="E327" s="87">
        <f>E325-E326</f>
        <v>39.14</v>
      </c>
      <c r="F327" s="363">
        <f t="shared" si="195"/>
        <v>-0.07251184834123228</v>
      </c>
      <c r="G327" s="76">
        <f>G325-G326</f>
        <v>327.05</v>
      </c>
      <c r="H327" s="150">
        <f t="shared" si="196"/>
        <v>0.03713452146889103</v>
      </c>
      <c r="I327" s="87">
        <f>I325-I326</f>
        <v>30.08999999999999</v>
      </c>
      <c r="J327" s="334">
        <f t="shared" si="197"/>
        <v>-0.05909943714821851</v>
      </c>
      <c r="K327" s="87">
        <f>K325-K326</f>
        <v>28.32</v>
      </c>
      <c r="L327" s="370">
        <f t="shared" si="198"/>
        <v>-0.28430629264594387</v>
      </c>
      <c r="M327" s="87">
        <f>M325-M326</f>
        <v>67.87</v>
      </c>
      <c r="N327" s="328">
        <f t="shared" si="199"/>
        <v>-0.20554840220063197</v>
      </c>
      <c r="O327" s="140">
        <f>O325-O326</f>
        <v>-155.70999999999998</v>
      </c>
      <c r="P327" s="150">
        <f>(O327-O291)/-O291</f>
        <v>0.38298462513869086</v>
      </c>
      <c r="Q327" s="140">
        <f>Q325-Q326</f>
        <v>-34.81</v>
      </c>
      <c r="R327" s="109">
        <f>(Q327-Q291)/-Q291</f>
        <v>0.12029315137730615</v>
      </c>
    </row>
    <row r="328" spans="1:18" ht="17.25" hidden="1" thickTop="1">
      <c r="A328" s="10">
        <v>2015</v>
      </c>
      <c r="B328" s="127" t="s">
        <v>7</v>
      </c>
      <c r="C328" s="128">
        <v>1683.48</v>
      </c>
      <c r="D328" s="125">
        <f aca="true" t="shared" si="200" ref="D328:D336">(C328-C292)/C292</f>
        <v>-0.06519554220413244</v>
      </c>
      <c r="E328" s="129">
        <v>64.6</v>
      </c>
      <c r="F328" s="125">
        <f aca="true" t="shared" si="201" ref="F328:F336">(E328-E292)/E292</f>
        <v>-0.04054656171097585</v>
      </c>
      <c r="G328" s="130">
        <v>875.04</v>
      </c>
      <c r="H328" s="148">
        <f t="shared" si="196"/>
        <v>0.009238434656240259</v>
      </c>
      <c r="I328" s="330">
        <v>154.17</v>
      </c>
      <c r="J328" s="148">
        <f aca="true" t="shared" si="202" ref="J328:J336">(I328-I292)/I292</f>
        <v>-0.0827036353900161</v>
      </c>
      <c r="K328" s="155">
        <v>98.22</v>
      </c>
      <c r="L328" s="148">
        <f aca="true" t="shared" si="203" ref="L328:L336">(K328-K292)/K292</f>
        <v>-0.16635545747750802</v>
      </c>
      <c r="M328" s="155">
        <v>126.69</v>
      </c>
      <c r="N328" s="148">
        <f aca="true" t="shared" si="204" ref="N328:N336">(M328-M292)/M292</f>
        <v>-0.11757330918715607</v>
      </c>
      <c r="O328" s="156">
        <v>71.89</v>
      </c>
      <c r="P328" s="148">
        <f>(O328-O292)/O292</f>
        <v>-0.42298739866762985</v>
      </c>
      <c r="Q328" s="156">
        <v>111.42</v>
      </c>
      <c r="R328" s="106">
        <f>(Q328-Q292)/Q292</f>
        <v>-0.14548661707186122</v>
      </c>
    </row>
    <row r="329" spans="1:18" ht="16.5" hidden="1">
      <c r="A329" s="126" t="s">
        <v>50</v>
      </c>
      <c r="B329" s="131" t="s">
        <v>6</v>
      </c>
      <c r="C329" s="132">
        <v>1407.54</v>
      </c>
      <c r="D329" s="133">
        <f t="shared" si="200"/>
        <v>-0.12720981713782567</v>
      </c>
      <c r="E329" s="134">
        <v>19.71</v>
      </c>
      <c r="F329" s="133">
        <f t="shared" si="201"/>
        <v>0.054010695187165864</v>
      </c>
      <c r="G329" s="100">
        <v>491.49</v>
      </c>
      <c r="H329" s="153">
        <f t="shared" si="196"/>
        <v>-0.006508863778779427</v>
      </c>
      <c r="I329" s="136">
        <v>117.57</v>
      </c>
      <c r="J329" s="153">
        <f t="shared" si="202"/>
        <v>-0.10258758873368444</v>
      </c>
      <c r="K329" s="136">
        <v>65.9</v>
      </c>
      <c r="L329" s="153">
        <f t="shared" si="203"/>
        <v>-0.09726027397260266</v>
      </c>
      <c r="M329" s="136">
        <v>47.67</v>
      </c>
      <c r="N329" s="153">
        <f t="shared" si="204"/>
        <v>0.08193372673626871</v>
      </c>
      <c r="O329" s="157">
        <v>256.61</v>
      </c>
      <c r="P329" s="153">
        <f>(O329-O293)/O293</f>
        <v>-0.389474435535676</v>
      </c>
      <c r="Q329" s="157">
        <v>153.19</v>
      </c>
      <c r="R329" s="135">
        <f>(Q329-Q293)/Q293</f>
        <v>-0.14044439456851085</v>
      </c>
    </row>
    <row r="330" spans="1:18" s="5" customFormat="1" ht="17.25" hidden="1" thickBot="1">
      <c r="A330" s="42"/>
      <c r="B330" s="14" t="s">
        <v>8</v>
      </c>
      <c r="C330" s="80">
        <f>C328-C329</f>
        <v>275.94000000000005</v>
      </c>
      <c r="D330" s="122">
        <f t="shared" si="200"/>
        <v>0.4662061636556854</v>
      </c>
      <c r="E330" s="87">
        <f>E328-E329</f>
        <v>44.88999999999999</v>
      </c>
      <c r="F330" s="363">
        <f t="shared" si="201"/>
        <v>-0.07690725889368707</v>
      </c>
      <c r="G330" s="76">
        <f>G328-G329</f>
        <v>383.54999999999995</v>
      </c>
      <c r="H330" s="334">
        <f t="shared" si="196"/>
        <v>0.03016222604211421</v>
      </c>
      <c r="I330" s="87">
        <f>I328-I329</f>
        <v>36.599999999999994</v>
      </c>
      <c r="J330" s="150">
        <f t="shared" si="202"/>
        <v>-0.012412304371290015</v>
      </c>
      <c r="K330" s="87">
        <f>K328-K329</f>
        <v>32.31999999999999</v>
      </c>
      <c r="L330" s="370">
        <f t="shared" si="203"/>
        <v>-0.27889335118250785</v>
      </c>
      <c r="M330" s="87">
        <f>M328-M329</f>
        <v>79.02</v>
      </c>
      <c r="N330" s="328">
        <f t="shared" si="204"/>
        <v>-0.20590895387398248</v>
      </c>
      <c r="O330" s="140">
        <f>O328-O329</f>
        <v>-184.72000000000003</v>
      </c>
      <c r="P330" s="150">
        <f>(O330-O294)/-O294</f>
        <v>0.375355065602597</v>
      </c>
      <c r="Q330" s="140">
        <f>Q328-Q329</f>
        <v>-41.769999999999996</v>
      </c>
      <c r="R330" s="109">
        <f>(Q330-Q294)/-Q294</f>
        <v>0.1266987246498017</v>
      </c>
    </row>
    <row r="331" spans="1:18" ht="17.25" hidden="1" thickTop="1">
      <c r="A331" s="10">
        <v>2015</v>
      </c>
      <c r="B331" s="127" t="s">
        <v>7</v>
      </c>
      <c r="C331" s="128">
        <v>1927.61</v>
      </c>
      <c r="D331" s="125">
        <f t="shared" si="200"/>
        <v>-0.07398564579510189</v>
      </c>
      <c r="E331" s="129">
        <v>73.79</v>
      </c>
      <c r="F331" s="125">
        <f t="shared" si="201"/>
        <v>-0.04491327983432564</v>
      </c>
      <c r="G331" s="130">
        <v>1004.83</v>
      </c>
      <c r="H331" s="148">
        <f t="shared" si="196"/>
        <v>-0.0028282788186725044</v>
      </c>
      <c r="I331" s="330">
        <v>176.27</v>
      </c>
      <c r="J331" s="148">
        <f t="shared" si="202"/>
        <v>-0.0902663088356729</v>
      </c>
      <c r="K331" s="155">
        <v>112.22</v>
      </c>
      <c r="L331" s="148">
        <f t="shared" si="203"/>
        <v>-0.1832011063396171</v>
      </c>
      <c r="M331" s="155">
        <v>144.47</v>
      </c>
      <c r="N331" s="148">
        <f t="shared" si="204"/>
        <v>-0.12336165048543696</v>
      </c>
      <c r="O331" s="156">
        <v>81.64</v>
      </c>
      <c r="P331" s="148">
        <f>(O331-O295)/O295</f>
        <v>-0.4277703791967477</v>
      </c>
      <c r="Q331" s="156">
        <v>126.43</v>
      </c>
      <c r="R331" s="106">
        <f>(Q331-Q295)/Q295</f>
        <v>-0.1524435208151772</v>
      </c>
    </row>
    <row r="332" spans="1:18" ht="16.5" hidden="1">
      <c r="A332" s="126" t="s">
        <v>51</v>
      </c>
      <c r="B332" s="131" t="s">
        <v>6</v>
      </c>
      <c r="C332" s="132">
        <v>1615.91</v>
      </c>
      <c r="D332" s="133">
        <f t="shared" si="200"/>
        <v>-0.12765739211176974</v>
      </c>
      <c r="E332" s="134">
        <v>22.94</v>
      </c>
      <c r="F332" s="133">
        <f t="shared" si="201"/>
        <v>0.05374368396876444</v>
      </c>
      <c r="G332" s="100">
        <v>563.94</v>
      </c>
      <c r="H332" s="153">
        <f t="shared" si="196"/>
        <v>-0.00282915443646764</v>
      </c>
      <c r="I332" s="136">
        <v>135.05</v>
      </c>
      <c r="J332" s="153">
        <f t="shared" si="202"/>
        <v>-0.10881615415071916</v>
      </c>
      <c r="K332" s="136">
        <v>74.74</v>
      </c>
      <c r="L332" s="153">
        <f t="shared" si="203"/>
        <v>-0.10565992581069761</v>
      </c>
      <c r="M332" s="136">
        <v>54.53</v>
      </c>
      <c r="N332" s="153">
        <f t="shared" si="204"/>
        <v>0.07469452108789908</v>
      </c>
      <c r="O332" s="157">
        <v>294.9</v>
      </c>
      <c r="P332" s="153">
        <f>(O332-O296)/O296</f>
        <v>-0.39672278706298714</v>
      </c>
      <c r="Q332" s="157">
        <v>176.74</v>
      </c>
      <c r="R332" s="135">
        <f>(Q332-Q296)/Q296</f>
        <v>-0.13434882695792713</v>
      </c>
    </row>
    <row r="333" spans="1:18" s="5" customFormat="1" ht="17.25" hidden="1" thickBot="1">
      <c r="A333" s="42"/>
      <c r="B333" s="14" t="s">
        <v>8</v>
      </c>
      <c r="C333" s="80">
        <f>C331-C332</f>
        <v>311.6999999999998</v>
      </c>
      <c r="D333" s="122">
        <f t="shared" si="200"/>
        <v>0.35971034723434003</v>
      </c>
      <c r="E333" s="87">
        <f>E331-E332</f>
        <v>50.85000000000001</v>
      </c>
      <c r="F333" s="363">
        <f t="shared" si="201"/>
        <v>-0.08361867003063615</v>
      </c>
      <c r="G333" s="76">
        <f>G331-G332</f>
        <v>440.89</v>
      </c>
      <c r="H333" s="334">
        <f t="shared" si="196"/>
        <v>-0.0028271588184737868</v>
      </c>
      <c r="I333" s="87">
        <f>I331-I332</f>
        <v>41.22</v>
      </c>
      <c r="J333" s="150">
        <f t="shared" si="202"/>
        <v>-0.023685457129322598</v>
      </c>
      <c r="K333" s="87">
        <f>K331-K332</f>
        <v>37.480000000000004</v>
      </c>
      <c r="L333" s="370">
        <f t="shared" si="203"/>
        <v>-0.3036046079524339</v>
      </c>
      <c r="M333" s="87">
        <f>M331-M332</f>
        <v>89.94</v>
      </c>
      <c r="N333" s="328">
        <f t="shared" si="204"/>
        <v>-0.21146764860599687</v>
      </c>
      <c r="O333" s="140">
        <f>O331-O332</f>
        <v>-213.26</v>
      </c>
      <c r="P333" s="150">
        <f>(O333-O297)/-O297</f>
        <v>0.38392650797319156</v>
      </c>
      <c r="Q333" s="140">
        <f>Q331-Q332</f>
        <v>-50.31</v>
      </c>
      <c r="R333" s="109">
        <f>(Q333-Q297)/-Q297</f>
        <v>0.08527272727272724</v>
      </c>
    </row>
    <row r="334" spans="1:18" ht="17.25" hidden="1" thickTop="1">
      <c r="A334" s="10">
        <v>2015</v>
      </c>
      <c r="B334" s="127" t="s">
        <v>7</v>
      </c>
      <c r="C334" s="128">
        <v>2157.4</v>
      </c>
      <c r="D334" s="125">
        <f t="shared" si="200"/>
        <v>-0.08026278206226792</v>
      </c>
      <c r="E334" s="129">
        <v>82.42</v>
      </c>
      <c r="F334" s="125">
        <f t="shared" si="201"/>
        <v>-0.05111673958093481</v>
      </c>
      <c r="G334" s="130">
        <v>1128</v>
      </c>
      <c r="H334" s="148">
        <f aca="true" t="shared" si="205" ref="H334:H342">(G334-G298)/G298</f>
        <v>-0.012189995796553237</v>
      </c>
      <c r="I334" s="330">
        <v>196.33</v>
      </c>
      <c r="J334" s="148">
        <f t="shared" si="202"/>
        <v>-0.0979968758614352</v>
      </c>
      <c r="K334" s="155">
        <v>125.3</v>
      </c>
      <c r="L334" s="148">
        <f t="shared" si="203"/>
        <v>-0.19291465378421901</v>
      </c>
      <c r="M334" s="155">
        <v>160.68</v>
      </c>
      <c r="N334" s="148">
        <f t="shared" si="204"/>
        <v>-0.12129497976594118</v>
      </c>
      <c r="O334" s="156">
        <v>91.64</v>
      </c>
      <c r="P334" s="148">
        <f>(O334-O298)/O298</f>
        <v>-0.42946083924791434</v>
      </c>
      <c r="Q334" s="156">
        <v>139.61</v>
      </c>
      <c r="R334" s="106">
        <f>(Q334-Q298)/Q298</f>
        <v>-0.16119923095409747</v>
      </c>
    </row>
    <row r="335" spans="1:18" ht="16.5" hidden="1">
      <c r="A335" s="126" t="s">
        <v>52</v>
      </c>
      <c r="B335" s="131" t="s">
        <v>6</v>
      </c>
      <c r="C335" s="132">
        <v>1796.45</v>
      </c>
      <c r="D335" s="133">
        <f t="shared" si="200"/>
        <v>-0.13677447875872745</v>
      </c>
      <c r="E335" s="134">
        <v>26.05</v>
      </c>
      <c r="F335" s="133">
        <f t="shared" si="201"/>
        <v>0.03743528474711275</v>
      </c>
      <c r="G335" s="100">
        <v>629.65</v>
      </c>
      <c r="H335" s="153">
        <f t="shared" si="205"/>
        <v>-0.013798828430911974</v>
      </c>
      <c r="I335" s="136">
        <v>149.3</v>
      </c>
      <c r="J335" s="153">
        <f t="shared" si="202"/>
        <v>-0.13152230818451507</v>
      </c>
      <c r="K335" s="136">
        <v>82.89</v>
      </c>
      <c r="L335" s="153">
        <f t="shared" si="203"/>
        <v>-0.11071773414869643</v>
      </c>
      <c r="M335" s="136">
        <v>60.82</v>
      </c>
      <c r="N335" s="153">
        <f t="shared" si="204"/>
        <v>0.05737134909596657</v>
      </c>
      <c r="O335" s="157">
        <v>325.69</v>
      </c>
      <c r="P335" s="153">
        <f>(O335-O299)/O299</f>
        <v>-0.4002025782688766</v>
      </c>
      <c r="Q335" s="157">
        <v>196.75</v>
      </c>
      <c r="R335" s="135">
        <f>(Q335-Q299)/Q299</f>
        <v>-0.14296293069651955</v>
      </c>
    </row>
    <row r="336" spans="1:18" s="5" customFormat="1" ht="17.25" hidden="1" thickBot="1">
      <c r="A336" s="42"/>
      <c r="B336" s="14" t="s">
        <v>8</v>
      </c>
      <c r="C336" s="80">
        <f>C334-C335</f>
        <v>360.95000000000005</v>
      </c>
      <c r="D336" s="122">
        <f t="shared" si="200"/>
        <v>0.36423765968705174</v>
      </c>
      <c r="E336" s="87">
        <f>E334-E335</f>
        <v>56.370000000000005</v>
      </c>
      <c r="F336" s="363">
        <f t="shared" si="201"/>
        <v>-0.08712550607287442</v>
      </c>
      <c r="G336" s="76">
        <f>G334-G335</f>
        <v>498.35</v>
      </c>
      <c r="H336" s="334">
        <f t="shared" si="205"/>
        <v>-0.010149763635641388</v>
      </c>
      <c r="I336" s="87">
        <f>I334-I335</f>
        <v>47.03</v>
      </c>
      <c r="J336" s="150">
        <f t="shared" si="202"/>
        <v>0.027978142076502757</v>
      </c>
      <c r="K336" s="87">
        <f>K334-K335</f>
        <v>42.41</v>
      </c>
      <c r="L336" s="328">
        <f t="shared" si="203"/>
        <v>-0.31640876853642824</v>
      </c>
      <c r="M336" s="87">
        <f>M334-M335</f>
        <v>99.86000000000001</v>
      </c>
      <c r="N336" s="328">
        <f t="shared" si="204"/>
        <v>-0.2032870591989787</v>
      </c>
      <c r="O336" s="140">
        <f>O334-O335</f>
        <v>-234.05</v>
      </c>
      <c r="P336" s="150">
        <f>(O336-O300)/-O300</f>
        <v>0.3879125477273916</v>
      </c>
      <c r="Q336" s="140">
        <f>Q334-Q335</f>
        <v>-57.139999999999986</v>
      </c>
      <c r="R336" s="109">
        <f>(Q336-Q300)/-Q300</f>
        <v>0.09488357357833058</v>
      </c>
    </row>
    <row r="337" spans="1:18" ht="17.25" hidden="1" thickTop="1">
      <c r="A337" s="10">
        <v>2015</v>
      </c>
      <c r="B337" s="127" t="s">
        <v>7</v>
      </c>
      <c r="C337" s="128">
        <v>2401.9</v>
      </c>
      <c r="D337" s="125">
        <f aca="true" t="shared" si="206" ref="D337:D342">(C337-C301)/C301</f>
        <v>-0.08131117117813169</v>
      </c>
      <c r="E337" s="129">
        <v>91.75</v>
      </c>
      <c r="F337" s="125">
        <f aca="true" t="shared" si="207" ref="F337:F342">(E337-E301)/E301</f>
        <v>-0.05321596995057113</v>
      </c>
      <c r="G337" s="130">
        <v>1260.38</v>
      </c>
      <c r="H337" s="148">
        <f t="shared" si="205"/>
        <v>-0.01589321756647534</v>
      </c>
      <c r="I337" s="330">
        <v>216.14</v>
      </c>
      <c r="J337" s="148">
        <f aca="true" t="shared" si="208" ref="J337:J342">(I337-I301)/I301</f>
        <v>-0.1067487705087408</v>
      </c>
      <c r="K337" s="155">
        <v>139.03</v>
      </c>
      <c r="L337" s="148">
        <f aca="true" t="shared" si="209" ref="L337:L342">(K337-K301)/K301</f>
        <v>-0.1965766525857137</v>
      </c>
      <c r="M337" s="155">
        <v>178.74</v>
      </c>
      <c r="N337" s="148">
        <f aca="true" t="shared" si="210" ref="N337:N342">(M337-M301)/M301</f>
        <v>-0.11728102406068502</v>
      </c>
      <c r="O337" s="156">
        <v>103.03</v>
      </c>
      <c r="P337" s="148">
        <f>(O337-O301)/O301</f>
        <v>-0.41776157780226614</v>
      </c>
      <c r="Q337" s="156">
        <v>154.04</v>
      </c>
      <c r="R337" s="106">
        <f>(Q337-Q301)/Q301</f>
        <v>-0.1555889334130017</v>
      </c>
    </row>
    <row r="338" spans="1:18" ht="16.5" hidden="1">
      <c r="A338" s="126" t="s">
        <v>53</v>
      </c>
      <c r="B338" s="131" t="s">
        <v>6</v>
      </c>
      <c r="C338" s="132">
        <v>1983.6</v>
      </c>
      <c r="D338" s="133">
        <f t="shared" si="206"/>
        <v>-0.1389604757855423</v>
      </c>
      <c r="E338" s="134">
        <v>29.2</v>
      </c>
      <c r="F338" s="133">
        <f t="shared" si="207"/>
        <v>0.0340309501044654</v>
      </c>
      <c r="G338" s="100">
        <v>701.28</v>
      </c>
      <c r="H338" s="153">
        <f t="shared" si="205"/>
        <v>-0.005936484716528586</v>
      </c>
      <c r="I338" s="136">
        <v>163.62</v>
      </c>
      <c r="J338" s="153">
        <f t="shared" si="208"/>
        <v>-0.14013190740205478</v>
      </c>
      <c r="K338" s="136">
        <v>91.28</v>
      </c>
      <c r="L338" s="153">
        <f t="shared" si="209"/>
        <v>-0.10860245505414982</v>
      </c>
      <c r="M338" s="136">
        <v>66.96</v>
      </c>
      <c r="N338" s="153">
        <f t="shared" si="210"/>
        <v>0.04798572635928249</v>
      </c>
      <c r="O338" s="157">
        <v>355.43</v>
      </c>
      <c r="P338" s="153">
        <f>(O338-O302)/O302</f>
        <v>-0.4071651241028583</v>
      </c>
      <c r="Q338" s="157">
        <v>216.52</v>
      </c>
      <c r="R338" s="135">
        <f>(Q338-Q302)/Q302</f>
        <v>-0.14451771455212822</v>
      </c>
    </row>
    <row r="339" spans="1:18" s="5" customFormat="1" ht="17.25" hidden="1" thickBot="1">
      <c r="A339" s="42"/>
      <c r="B339" s="14" t="s">
        <v>8</v>
      </c>
      <c r="C339" s="80">
        <f>C337-C338</f>
        <v>418.3000000000002</v>
      </c>
      <c r="D339" s="122">
        <f t="shared" si="206"/>
        <v>0.3460548333118802</v>
      </c>
      <c r="E339" s="87">
        <f>E337-E338</f>
        <v>62.55</v>
      </c>
      <c r="F339" s="363">
        <f t="shared" si="207"/>
        <v>-0.08909535737170146</v>
      </c>
      <c r="G339" s="76">
        <f>G337-G338</f>
        <v>559.1000000000001</v>
      </c>
      <c r="H339" s="334">
        <f t="shared" si="205"/>
        <v>-0.028103471953023214</v>
      </c>
      <c r="I339" s="87">
        <f>I337-I338</f>
        <v>52.51999999999998</v>
      </c>
      <c r="J339" s="150">
        <f t="shared" si="208"/>
        <v>0.01615555770532997</v>
      </c>
      <c r="K339" s="87">
        <f>K337-K338</f>
        <v>47.75</v>
      </c>
      <c r="L339" s="328">
        <f t="shared" si="209"/>
        <v>-0.3240947824363729</v>
      </c>
      <c r="M339" s="87">
        <f>M337-M338</f>
        <v>111.78000000000002</v>
      </c>
      <c r="N339" s="328">
        <f t="shared" si="210"/>
        <v>-0.1934715788562274</v>
      </c>
      <c r="O339" s="140">
        <f>O337-O338</f>
        <v>-252.4</v>
      </c>
      <c r="P339" s="150">
        <f>(O339-O303)/-O303</f>
        <v>0.40272795252113164</v>
      </c>
      <c r="Q339" s="140">
        <f>Q337-Q338</f>
        <v>-62.48000000000002</v>
      </c>
      <c r="R339" s="109">
        <f>(Q339-Q303)/-Q303</f>
        <v>0.1159407985963719</v>
      </c>
    </row>
    <row r="340" spans="1:18" ht="17.25" hidden="1" thickTop="1">
      <c r="A340" s="10">
        <v>2015</v>
      </c>
      <c r="B340" s="127" t="s">
        <v>7</v>
      </c>
      <c r="C340" s="128">
        <v>2627.95</v>
      </c>
      <c r="D340" s="125">
        <f t="shared" si="206"/>
        <v>-0.08779292366542055</v>
      </c>
      <c r="E340" s="129">
        <v>100.14</v>
      </c>
      <c r="F340" s="125">
        <f t="shared" si="207"/>
        <v>-0.0605122431747819</v>
      </c>
      <c r="G340" s="130">
        <v>1382.6</v>
      </c>
      <c r="H340" s="148">
        <f t="shared" si="205"/>
        <v>-0.024180229521618222</v>
      </c>
      <c r="I340" s="330">
        <v>234.85</v>
      </c>
      <c r="J340" s="148">
        <f t="shared" si="208"/>
        <v>-0.11570901423299944</v>
      </c>
      <c r="K340" s="155">
        <v>151.65</v>
      </c>
      <c r="L340" s="148">
        <f t="shared" si="209"/>
        <v>-0.2097034759497628</v>
      </c>
      <c r="M340" s="155">
        <v>195.09</v>
      </c>
      <c r="N340" s="148">
        <f t="shared" si="210"/>
        <v>-0.12117662957790894</v>
      </c>
      <c r="O340" s="156">
        <v>112.37</v>
      </c>
      <c r="P340" s="148">
        <f>(O340-O304)/O304</f>
        <v>-0.41492242007705926</v>
      </c>
      <c r="Q340" s="156">
        <v>168.09</v>
      </c>
      <c r="R340" s="106">
        <f>(Q340-Q304)/Q304</f>
        <v>-0.16009593764053362</v>
      </c>
    </row>
    <row r="341" spans="1:18" ht="16.5" hidden="1">
      <c r="A341" s="126" t="s">
        <v>54</v>
      </c>
      <c r="B341" s="131" t="s">
        <v>6</v>
      </c>
      <c r="C341" s="132">
        <v>2188.17</v>
      </c>
      <c r="D341" s="133">
        <f t="shared" si="206"/>
        <v>-0.13452228392424895</v>
      </c>
      <c r="E341" s="134">
        <v>32.28</v>
      </c>
      <c r="F341" s="133">
        <f t="shared" si="207"/>
        <v>0.03065134099616861</v>
      </c>
      <c r="G341" s="100">
        <v>775.5</v>
      </c>
      <c r="H341" s="153">
        <f t="shared" si="205"/>
        <v>-0.006635241071885984</v>
      </c>
      <c r="I341" s="136">
        <v>178.57</v>
      </c>
      <c r="J341" s="153">
        <f t="shared" si="208"/>
        <v>-0.1517670530115904</v>
      </c>
      <c r="K341" s="136">
        <v>100.2</v>
      </c>
      <c r="L341" s="153">
        <f t="shared" si="209"/>
        <v>-0.10158701694611313</v>
      </c>
      <c r="M341" s="136">
        <v>73.58</v>
      </c>
      <c r="N341" s="153">
        <f t="shared" si="210"/>
        <v>0.04531893734905523</v>
      </c>
      <c r="O341" s="157">
        <v>386.22</v>
      </c>
      <c r="P341" s="153">
        <f>(O341-O305)/O305</f>
        <v>-0.40521144546770566</v>
      </c>
      <c r="Q341" s="157">
        <v>236.82</v>
      </c>
      <c r="R341" s="135">
        <f>(Q341-Q305)/Q305</f>
        <v>-0.14456003467706974</v>
      </c>
    </row>
    <row r="342" spans="1:18" s="5" customFormat="1" ht="17.25" hidden="1" thickBot="1">
      <c r="A342" s="42"/>
      <c r="B342" s="14" t="s">
        <v>8</v>
      </c>
      <c r="C342" s="80">
        <f>C340-C341</f>
        <v>439.77999999999975</v>
      </c>
      <c r="D342" s="122">
        <f t="shared" si="206"/>
        <v>0.24728438129271996</v>
      </c>
      <c r="E342" s="87">
        <f>E340-E341</f>
        <v>67.86</v>
      </c>
      <c r="F342" s="363">
        <f t="shared" si="207"/>
        <v>-0.09844559585492241</v>
      </c>
      <c r="G342" s="76">
        <f>G340-G341</f>
        <v>607.0999999999999</v>
      </c>
      <c r="H342" s="334">
        <f t="shared" si="205"/>
        <v>-0.045710333553396904</v>
      </c>
      <c r="I342" s="87">
        <f>I340-I341</f>
        <v>56.28</v>
      </c>
      <c r="J342" s="150">
        <f t="shared" si="208"/>
        <v>0.022157646204141443</v>
      </c>
      <c r="K342" s="87">
        <f>K340-K341</f>
        <v>51.45</v>
      </c>
      <c r="L342" s="328">
        <f t="shared" si="209"/>
        <v>-0.35975609756097543</v>
      </c>
      <c r="M342" s="87">
        <f>M340-M341</f>
        <v>121.51</v>
      </c>
      <c r="N342" s="328">
        <f t="shared" si="210"/>
        <v>-0.19848284960422172</v>
      </c>
      <c r="O342" s="140">
        <f>O340-O341</f>
        <v>-273.85</v>
      </c>
      <c r="P342" s="150">
        <f>(O342-O306)/-O306</f>
        <v>0.40113278516445067</v>
      </c>
      <c r="Q342" s="140">
        <f>Q340-Q341</f>
        <v>-68.72999999999999</v>
      </c>
      <c r="R342" s="109">
        <f>(Q342-Q306)/-Q306</f>
        <v>0.1040281579976534</v>
      </c>
    </row>
    <row r="343" spans="1:18" ht="17.25" thickTop="1">
      <c r="A343" s="10"/>
      <c r="B343" s="127" t="s">
        <v>7</v>
      </c>
      <c r="C343" s="128">
        <v>2853.44</v>
      </c>
      <c r="D343" s="125">
        <f aca="true" t="shared" si="211" ref="D343:D351">(C343-C307)/C307</f>
        <v>-0.09038049576660205</v>
      </c>
      <c r="E343" s="129">
        <v>108.25</v>
      </c>
      <c r="F343" s="125">
        <f aca="true" t="shared" si="212" ref="F343:F351">(E343-E307)/E307</f>
        <v>-0.06398616515348038</v>
      </c>
      <c r="G343" s="130">
        <v>1503.92</v>
      </c>
      <c r="H343" s="148">
        <f aca="true" t="shared" si="213" ref="H343:H351">(G343-G307)/G307</f>
        <v>-0.028657422059174893</v>
      </c>
      <c r="I343" s="330">
        <v>254.75</v>
      </c>
      <c r="J343" s="148">
        <f aca="true" t="shared" si="214" ref="J343:J351">(I343-I307)/I307</f>
        <v>-0.11994334473347851</v>
      </c>
      <c r="K343" s="155">
        <v>164.17</v>
      </c>
      <c r="L343" s="148">
        <f aca="true" t="shared" si="215" ref="L343:L351">(K343-K307)/K307</f>
        <v>-0.21457276815615742</v>
      </c>
      <c r="M343" s="155">
        <v>211.31</v>
      </c>
      <c r="N343" s="148">
        <f aca="true" t="shared" si="216" ref="N343:N351">(M343-M307)/M307</f>
        <v>-0.12334052439429137</v>
      </c>
      <c r="O343" s="156">
        <v>120.75</v>
      </c>
      <c r="P343" s="148">
        <f>(O343-O307)/O307</f>
        <v>-0.40959319381967535</v>
      </c>
      <c r="Q343" s="156">
        <v>181.81</v>
      </c>
      <c r="R343" s="106">
        <f>(Q343-Q307)/Q307</f>
        <v>-0.16077363367799108</v>
      </c>
    </row>
    <row r="344" spans="1:18" ht="16.5">
      <c r="A344" s="126">
        <v>2015</v>
      </c>
      <c r="B344" s="131" t="s">
        <v>6</v>
      </c>
      <c r="C344" s="132">
        <v>2372.19</v>
      </c>
      <c r="D344" s="133">
        <f t="shared" si="211"/>
        <v>-0.13431937115456202</v>
      </c>
      <c r="E344" s="134">
        <v>35.12</v>
      </c>
      <c r="F344" s="133">
        <f t="shared" si="212"/>
        <v>0.025102159953298293</v>
      </c>
      <c r="G344" s="100">
        <v>841.06</v>
      </c>
      <c r="H344" s="153">
        <f t="shared" si="213"/>
        <v>-0.012712908943643008</v>
      </c>
      <c r="I344" s="136">
        <v>192.35</v>
      </c>
      <c r="J344" s="153">
        <f t="shared" si="214"/>
        <v>-0.1571359712545463</v>
      </c>
      <c r="K344" s="136">
        <v>109.99</v>
      </c>
      <c r="L344" s="153">
        <f t="shared" si="215"/>
        <v>-0.08440855739615417</v>
      </c>
      <c r="M344" s="136">
        <v>79.85</v>
      </c>
      <c r="N344" s="153">
        <f t="shared" si="216"/>
        <v>0.046526867627785025</v>
      </c>
      <c r="O344" s="157">
        <v>415.73</v>
      </c>
      <c r="P344" s="153">
        <f>(O344-O308)/O308</f>
        <v>-0.4000663818979451</v>
      </c>
      <c r="Q344" s="157">
        <v>256.37</v>
      </c>
      <c r="R344" s="135">
        <f>(Q344-Q308)/Q308</f>
        <v>-0.14540484682822763</v>
      </c>
    </row>
    <row r="345" spans="1:18" s="5" customFormat="1" ht="17.25" thickBot="1">
      <c r="A345" s="42"/>
      <c r="B345" s="14" t="s">
        <v>8</v>
      </c>
      <c r="C345" s="80">
        <f>C343-C344</f>
        <v>481.25</v>
      </c>
      <c r="D345" s="122">
        <f t="shared" si="211"/>
        <v>0.21313335013864437</v>
      </c>
      <c r="E345" s="87">
        <f>E343-E344</f>
        <v>73.13</v>
      </c>
      <c r="F345" s="363">
        <f t="shared" si="212"/>
        <v>-0.10148666912397122</v>
      </c>
      <c r="G345" s="76">
        <f>G343-G344</f>
        <v>662.8600000000001</v>
      </c>
      <c r="H345" s="334">
        <f t="shared" si="213"/>
        <v>-0.048161975875933155</v>
      </c>
      <c r="I345" s="87">
        <f>I343-I344</f>
        <v>62.400000000000006</v>
      </c>
      <c r="J345" s="150">
        <f t="shared" si="214"/>
        <v>0.018609206660136893</v>
      </c>
      <c r="K345" s="87">
        <f>K343-K344</f>
        <v>54.17999999999999</v>
      </c>
      <c r="L345" s="328">
        <f t="shared" si="215"/>
        <v>-0.3904826189672631</v>
      </c>
      <c r="M345" s="87">
        <f>M343-M344</f>
        <v>131.46</v>
      </c>
      <c r="N345" s="328">
        <f t="shared" si="216"/>
        <v>-0.20201529683137065</v>
      </c>
      <c r="O345" s="140">
        <f>O343-O344</f>
        <v>-294.98</v>
      </c>
      <c r="P345" s="150">
        <f>(O345-O309)/-O309</f>
        <v>0.39607730734583574</v>
      </c>
      <c r="Q345" s="140">
        <f>Q343-Q344</f>
        <v>-74.56</v>
      </c>
      <c r="R345" s="109">
        <f>(Q345-Q309)/-Q309</f>
        <v>0.10545890821835655</v>
      </c>
    </row>
    <row r="346" spans="1:18" ht="17.25" hidden="1" thickTop="1">
      <c r="A346" s="10">
        <v>2016</v>
      </c>
      <c r="B346" s="127" t="s">
        <v>7</v>
      </c>
      <c r="C346" s="128">
        <v>221.92</v>
      </c>
      <c r="D346" s="125">
        <f t="shared" si="211"/>
        <v>-0.1299302124990199</v>
      </c>
      <c r="E346" s="129">
        <v>8.03</v>
      </c>
      <c r="F346" s="125">
        <f t="shared" si="212"/>
        <v>-0.11466372657111366</v>
      </c>
      <c r="G346" s="130">
        <v>120.39</v>
      </c>
      <c r="H346" s="148">
        <f t="shared" si="213"/>
        <v>-0.08462591240875919</v>
      </c>
      <c r="I346" s="330">
        <v>19.66</v>
      </c>
      <c r="J346" s="148">
        <f t="shared" si="214"/>
        <v>-0.19918533604887986</v>
      </c>
      <c r="K346" s="155">
        <v>12.3</v>
      </c>
      <c r="L346" s="148">
        <f t="shared" si="215"/>
        <v>-0.20129870129870128</v>
      </c>
      <c r="M346" s="155">
        <v>15.61</v>
      </c>
      <c r="N346" s="148">
        <f t="shared" si="216"/>
        <v>-0.18229439497118913</v>
      </c>
      <c r="O346" s="156">
        <v>8.31</v>
      </c>
      <c r="P346" s="148">
        <f>(O346-O310)/O310</f>
        <v>-0.16649949849548645</v>
      </c>
      <c r="Q346" s="156">
        <v>13.7</v>
      </c>
      <c r="R346" s="106">
        <f>(Q346-Q310)/Q310</f>
        <v>-0.19789227166276344</v>
      </c>
    </row>
    <row r="347" spans="1:18" ht="16.5" hidden="1">
      <c r="A347" s="126" t="s">
        <v>362</v>
      </c>
      <c r="B347" s="131" t="s">
        <v>6</v>
      </c>
      <c r="C347" s="132">
        <v>186.76</v>
      </c>
      <c r="D347" s="133">
        <f t="shared" si="211"/>
        <v>-0.11730787409017875</v>
      </c>
      <c r="E347" s="134">
        <v>3.1</v>
      </c>
      <c r="F347" s="133">
        <f t="shared" si="212"/>
        <v>-0.037267080745341644</v>
      </c>
      <c r="G347" s="100">
        <v>70.58</v>
      </c>
      <c r="H347" s="153">
        <f t="shared" si="213"/>
        <v>-0.07094905883901541</v>
      </c>
      <c r="I347" s="136">
        <v>13.05</v>
      </c>
      <c r="J347" s="153">
        <f t="shared" si="214"/>
        <v>-0.34912718204488774</v>
      </c>
      <c r="K347" s="136">
        <v>8.2</v>
      </c>
      <c r="L347" s="153">
        <f t="shared" si="215"/>
        <v>0.047254150702426466</v>
      </c>
      <c r="M347" s="136">
        <v>6.53</v>
      </c>
      <c r="N347" s="153">
        <f t="shared" si="216"/>
        <v>-0.034023668639053185</v>
      </c>
      <c r="O347" s="157">
        <v>27.15</v>
      </c>
      <c r="P347" s="153">
        <f>(O347-O311)/O311</f>
        <v>-0.2579939874282592</v>
      </c>
      <c r="Q347" s="157">
        <v>21.47</v>
      </c>
      <c r="R347" s="135">
        <f>(Q347-Q311)/Q311</f>
        <v>-0.015589179275561664</v>
      </c>
    </row>
    <row r="348" spans="1:18" s="5" customFormat="1" ht="17.25" hidden="1" thickBot="1">
      <c r="A348" s="42"/>
      <c r="B348" s="14" t="s">
        <v>8</v>
      </c>
      <c r="C348" s="80">
        <f>C346-C347</f>
        <v>35.16</v>
      </c>
      <c r="D348" s="363">
        <f t="shared" si="211"/>
        <v>-0.19135234590616365</v>
      </c>
      <c r="E348" s="87">
        <f>E346-E347</f>
        <v>4.93</v>
      </c>
      <c r="F348" s="363">
        <f t="shared" si="212"/>
        <v>-0.15726495726495726</v>
      </c>
      <c r="G348" s="76">
        <f>G346-G347</f>
        <v>49.81</v>
      </c>
      <c r="H348" s="334">
        <f t="shared" si="213"/>
        <v>-0.10333033303330347</v>
      </c>
      <c r="I348" s="87">
        <f>I346-I347</f>
        <v>6.609999999999999</v>
      </c>
      <c r="J348" s="150">
        <f t="shared" si="214"/>
        <v>0.46888888888888874</v>
      </c>
      <c r="K348" s="87">
        <f>K346-K347</f>
        <v>4.100000000000001</v>
      </c>
      <c r="L348" s="328">
        <f t="shared" si="215"/>
        <v>-0.4583883751651253</v>
      </c>
      <c r="M348" s="87">
        <f>M346-M347</f>
        <v>9.079999999999998</v>
      </c>
      <c r="N348" s="328">
        <f t="shared" si="216"/>
        <v>-0.2635847526358477</v>
      </c>
      <c r="O348" s="140">
        <f>O346-O347</f>
        <v>-18.839999999999996</v>
      </c>
      <c r="P348" s="150">
        <f>(O348-O312)/-O312</f>
        <v>0.29226145755071403</v>
      </c>
      <c r="Q348" s="140">
        <f>Q346-Q347</f>
        <v>-7.77</v>
      </c>
      <c r="R348" s="371">
        <f>(Q348-Q312)/-Q312</f>
        <v>-0.6427061310782238</v>
      </c>
    </row>
    <row r="349" spans="1:18" ht="17.25" hidden="1" thickTop="1">
      <c r="A349" s="10">
        <v>2016</v>
      </c>
      <c r="B349" s="127" t="s">
        <v>7</v>
      </c>
      <c r="C349" s="128">
        <v>399.39</v>
      </c>
      <c r="D349" s="125">
        <f t="shared" si="211"/>
        <v>-0.12533397573474667</v>
      </c>
      <c r="E349" s="129">
        <v>14.73</v>
      </c>
      <c r="F349" s="125">
        <f t="shared" si="212"/>
        <v>-0.09242144177449169</v>
      </c>
      <c r="G349" s="130">
        <v>216.61</v>
      </c>
      <c r="H349" s="148">
        <f t="shared" si="213"/>
        <v>-0.0852231935470247</v>
      </c>
      <c r="I349" s="330">
        <v>35</v>
      </c>
      <c r="J349" s="148">
        <f t="shared" si="214"/>
        <v>-0.18224299065420554</v>
      </c>
      <c r="K349" s="155">
        <v>20.65</v>
      </c>
      <c r="L349" s="148">
        <f t="shared" si="215"/>
        <v>-0.24607520993063167</v>
      </c>
      <c r="M349" s="155">
        <v>28.28</v>
      </c>
      <c r="N349" s="148">
        <f t="shared" si="216"/>
        <v>-0.14251061249241953</v>
      </c>
      <c r="O349" s="156">
        <v>15.95</v>
      </c>
      <c r="P349" s="148">
        <f>(O349-O313)/O313</f>
        <v>-0.17868177136972205</v>
      </c>
      <c r="Q349" s="156">
        <v>25.46</v>
      </c>
      <c r="R349" s="106">
        <f>(Q349-Q313)/Q313</f>
        <v>-0.14906417112299467</v>
      </c>
    </row>
    <row r="350" spans="1:18" ht="16.5" hidden="1">
      <c r="A350" s="126" t="s">
        <v>45</v>
      </c>
      <c r="B350" s="131" t="s">
        <v>6</v>
      </c>
      <c r="C350" s="132">
        <v>322.3</v>
      </c>
      <c r="D350" s="133">
        <f t="shared" si="211"/>
        <v>-0.12399434659708633</v>
      </c>
      <c r="E350" s="134">
        <v>5.1</v>
      </c>
      <c r="F350" s="133">
        <f t="shared" si="212"/>
        <v>-0.08765652951699468</v>
      </c>
      <c r="G350" s="100">
        <v>123.91</v>
      </c>
      <c r="H350" s="153">
        <f t="shared" si="213"/>
        <v>-0.0633456799455741</v>
      </c>
      <c r="I350" s="136">
        <v>22.96</v>
      </c>
      <c r="J350" s="153">
        <f t="shared" si="214"/>
        <v>-0.3121629718394248</v>
      </c>
      <c r="K350" s="136">
        <v>14.58</v>
      </c>
      <c r="L350" s="153">
        <f t="shared" si="215"/>
        <v>-0.012863913337846955</v>
      </c>
      <c r="M350" s="136">
        <v>10.89</v>
      </c>
      <c r="N350" s="153">
        <f t="shared" si="216"/>
        <v>-0.10222588623248147</v>
      </c>
      <c r="O350" s="157">
        <v>48.33</v>
      </c>
      <c r="P350" s="153">
        <f>(O350-O314)/O314</f>
        <v>-0.24009433962264154</v>
      </c>
      <c r="Q350" s="157">
        <v>37.91</v>
      </c>
      <c r="R350" s="135">
        <f>(Q350-Q314)/Q314</f>
        <v>-0.03732859319451513</v>
      </c>
    </row>
    <row r="351" spans="1:18" s="5" customFormat="1" ht="17.25" hidden="1" thickBot="1">
      <c r="A351" s="42"/>
      <c r="B351" s="14" t="s">
        <v>8</v>
      </c>
      <c r="C351" s="80">
        <f>C349-C350</f>
        <v>77.08999999999997</v>
      </c>
      <c r="D351" s="363">
        <f t="shared" si="211"/>
        <v>-0.13089064261555824</v>
      </c>
      <c r="E351" s="87">
        <f>E349-E350</f>
        <v>9.63</v>
      </c>
      <c r="F351" s="363">
        <f t="shared" si="212"/>
        <v>-0.09492481203007516</v>
      </c>
      <c r="G351" s="76">
        <f>G349-G350</f>
        <v>92.70000000000002</v>
      </c>
      <c r="H351" s="334">
        <f t="shared" si="213"/>
        <v>-0.11291866028708118</v>
      </c>
      <c r="I351" s="87">
        <f>I349-I350</f>
        <v>12.04</v>
      </c>
      <c r="J351" s="150">
        <f t="shared" si="214"/>
        <v>0.27813163481953357</v>
      </c>
      <c r="K351" s="87">
        <f>K349-K350</f>
        <v>6.0699999999999985</v>
      </c>
      <c r="L351" s="328">
        <f t="shared" si="215"/>
        <v>-0.5190174326465928</v>
      </c>
      <c r="M351" s="87">
        <f>M349-M350</f>
        <v>17.39</v>
      </c>
      <c r="N351" s="328">
        <f t="shared" si="216"/>
        <v>-0.16594724220623475</v>
      </c>
      <c r="O351" s="140">
        <f>O349-O350</f>
        <v>-32.379999999999995</v>
      </c>
      <c r="P351" s="150">
        <f>(O351-O315)/-O315</f>
        <v>0.26708918062471715</v>
      </c>
      <c r="Q351" s="140">
        <f>Q349-Q350</f>
        <v>-12.449999999999996</v>
      </c>
      <c r="R351" s="371">
        <f>(Q351-Q315)/-Q315</f>
        <v>-0.316067653276955</v>
      </c>
    </row>
    <row r="352" spans="1:18" ht="17.25" hidden="1" thickTop="1">
      <c r="A352" s="10">
        <v>2016</v>
      </c>
      <c r="B352" s="127" t="s">
        <v>7</v>
      </c>
      <c r="C352" s="128">
        <v>626.56</v>
      </c>
      <c r="D352" s="125">
        <f aca="true" t="shared" si="217" ref="D352:D360">(C352-C316)/C316</f>
        <v>-0.12129584180632497</v>
      </c>
      <c r="E352" s="129">
        <v>23.86</v>
      </c>
      <c r="F352" s="125">
        <f aca="true" t="shared" si="218" ref="F352:F360">(E352-E316)/E316</f>
        <v>-0.1033446072904923</v>
      </c>
      <c r="G352" s="130">
        <v>338.39</v>
      </c>
      <c r="H352" s="148">
        <f aca="true" t="shared" si="219" ref="H352:H360">(G352-G316)/G316</f>
        <v>-0.0826058667245026</v>
      </c>
      <c r="I352" s="330">
        <v>54.77</v>
      </c>
      <c r="J352" s="148">
        <f aca="true" t="shared" si="220" ref="J352:J360">(I352-I316)/I316</f>
        <v>-0.16572734196496575</v>
      </c>
      <c r="K352" s="155">
        <v>32.47</v>
      </c>
      <c r="L352" s="148">
        <f aca="true" t="shared" si="221" ref="L352:L360">(K352-K316)/K316</f>
        <v>-0.23904382470119528</v>
      </c>
      <c r="M352" s="155">
        <v>45.7</v>
      </c>
      <c r="N352" s="148">
        <f aca="true" t="shared" si="222" ref="N352:N360">(M352-M316)/M316</f>
        <v>-0.13561566105541886</v>
      </c>
      <c r="O352" s="156">
        <v>23.67</v>
      </c>
      <c r="P352" s="148">
        <f>(O352-O316)/O316</f>
        <v>-0.21881188118811878</v>
      </c>
      <c r="Q352" s="156">
        <v>40.38</v>
      </c>
      <c r="R352" s="106">
        <f>(Q352-Q316)/Q316</f>
        <v>-0.1606734566618166</v>
      </c>
    </row>
    <row r="353" spans="1:18" ht="16.5" hidden="1">
      <c r="A353" s="126" t="s">
        <v>371</v>
      </c>
      <c r="B353" s="131" t="s">
        <v>6</v>
      </c>
      <c r="C353" s="132">
        <v>504.16</v>
      </c>
      <c r="D353" s="133">
        <f t="shared" si="217"/>
        <v>-0.14154846838870055</v>
      </c>
      <c r="E353" s="134">
        <v>8.19</v>
      </c>
      <c r="F353" s="133">
        <f t="shared" si="218"/>
        <v>-0.06825938566552897</v>
      </c>
      <c r="G353" s="100">
        <v>194.29</v>
      </c>
      <c r="H353" s="153">
        <f t="shared" si="219"/>
        <v>-0.07033829369826315</v>
      </c>
      <c r="I353" s="136">
        <v>36.77</v>
      </c>
      <c r="J353" s="153">
        <f t="shared" si="220"/>
        <v>-0.2850476375656231</v>
      </c>
      <c r="K353" s="136">
        <v>23.53</v>
      </c>
      <c r="L353" s="153">
        <f t="shared" si="221"/>
        <v>-0.08157689305230288</v>
      </c>
      <c r="M353" s="136">
        <v>17.38</v>
      </c>
      <c r="N353" s="153">
        <f t="shared" si="222"/>
        <v>-0.1348929815828771</v>
      </c>
      <c r="O353" s="157">
        <v>71.07</v>
      </c>
      <c r="P353" s="153">
        <f>(O353-O317)/O317</f>
        <v>-0.30439463639032993</v>
      </c>
      <c r="Q353" s="157">
        <v>59.07</v>
      </c>
      <c r="R353" s="135">
        <f>(Q353-Q317)/Q317</f>
        <v>-0.08347556245151283</v>
      </c>
    </row>
    <row r="354" spans="1:18" s="5" customFormat="1" ht="17.25" hidden="1" thickBot="1">
      <c r="A354" s="42"/>
      <c r="B354" s="14" t="s">
        <v>8</v>
      </c>
      <c r="C354" s="80">
        <f>C352-C353</f>
        <v>122.39999999999992</v>
      </c>
      <c r="D354" s="363">
        <f t="shared" si="217"/>
        <v>-0.02671755725190896</v>
      </c>
      <c r="E354" s="87">
        <f>E352-E353</f>
        <v>15.67</v>
      </c>
      <c r="F354" s="363">
        <f t="shared" si="218"/>
        <v>-0.12065095398428734</v>
      </c>
      <c r="G354" s="76">
        <f>G352-G353</f>
        <v>144.1</v>
      </c>
      <c r="H354" s="334">
        <f t="shared" si="219"/>
        <v>-0.0986426471508101</v>
      </c>
      <c r="I354" s="87">
        <f>I352-I353</f>
        <v>18</v>
      </c>
      <c r="J354" s="150">
        <f t="shared" si="220"/>
        <v>0.26582278481012606</v>
      </c>
      <c r="K354" s="87">
        <f>K352-K353</f>
        <v>8.939999999999998</v>
      </c>
      <c r="L354" s="328">
        <f t="shared" si="221"/>
        <v>-0.475659824046921</v>
      </c>
      <c r="M354" s="87">
        <f>M352-M353</f>
        <v>28.320000000000004</v>
      </c>
      <c r="N354" s="328">
        <f t="shared" si="222"/>
        <v>-0.13605857230018295</v>
      </c>
      <c r="O354" s="140">
        <f>O352-O353</f>
        <v>-47.39999999999999</v>
      </c>
      <c r="P354" s="150">
        <f>(O354-O318)/-O318</f>
        <v>0.3404758591902047</v>
      </c>
      <c r="Q354" s="140">
        <f>Q352-Q353</f>
        <v>-18.689999999999998</v>
      </c>
      <c r="R354" s="371">
        <f>(Q354-Q318)/-Q318</f>
        <v>-0.14381884944920403</v>
      </c>
    </row>
    <row r="355" spans="1:18" ht="17.25" hidden="1" thickTop="1">
      <c r="A355" s="10">
        <v>2016</v>
      </c>
      <c r="B355" s="127" t="s">
        <v>7</v>
      </c>
      <c r="C355" s="128">
        <v>848.86</v>
      </c>
      <c r="D355" s="125">
        <f t="shared" si="217"/>
        <v>-0.10745904569638082</v>
      </c>
      <c r="E355" s="129">
        <v>33.23</v>
      </c>
      <c r="F355" s="125">
        <f t="shared" si="218"/>
        <v>-0.09033670955379151</v>
      </c>
      <c r="G355" s="130">
        <v>457.54</v>
      </c>
      <c r="H355" s="148">
        <f t="shared" si="219"/>
        <v>-0.07479829332901938</v>
      </c>
      <c r="I355" s="330">
        <v>73.86</v>
      </c>
      <c r="J355" s="148">
        <f t="shared" si="220"/>
        <v>-0.15259293253786138</v>
      </c>
      <c r="K355" s="155">
        <v>44.28</v>
      </c>
      <c r="L355" s="148">
        <f t="shared" si="221"/>
        <v>-0.20359712230215826</v>
      </c>
      <c r="M355" s="155">
        <v>62.81</v>
      </c>
      <c r="N355" s="148">
        <f t="shared" si="222"/>
        <v>-0.11734120292299037</v>
      </c>
      <c r="O355" s="156">
        <v>32.04</v>
      </c>
      <c r="P355" s="148">
        <f>(O355-O319)/O319</f>
        <v>-0.19294710327455927</v>
      </c>
      <c r="Q355" s="156">
        <v>55.13</v>
      </c>
      <c r="R355" s="106">
        <f>(Q355-Q319)/Q319</f>
        <v>-0.1333123722685112</v>
      </c>
    </row>
    <row r="356" spans="1:18" ht="16.5" hidden="1">
      <c r="A356" s="126" t="s">
        <v>47</v>
      </c>
      <c r="B356" s="131" t="s">
        <v>6</v>
      </c>
      <c r="C356" s="132">
        <v>678.55</v>
      </c>
      <c r="D356" s="133">
        <f t="shared" si="217"/>
        <v>-0.1303428388337072</v>
      </c>
      <c r="E356" s="134">
        <v>10.58</v>
      </c>
      <c r="F356" s="133">
        <f t="shared" si="218"/>
        <v>-0.0791993037423847</v>
      </c>
      <c r="G356" s="100">
        <v>260.02</v>
      </c>
      <c r="H356" s="153">
        <f t="shared" si="219"/>
        <v>-0.058000941926602156</v>
      </c>
      <c r="I356" s="136">
        <v>49.89</v>
      </c>
      <c r="J356" s="153">
        <f t="shared" si="220"/>
        <v>-0.269225135491431</v>
      </c>
      <c r="K356" s="136">
        <v>31.89</v>
      </c>
      <c r="L356" s="153">
        <f t="shared" si="221"/>
        <v>-0.10572069545709468</v>
      </c>
      <c r="M356" s="136">
        <v>23.16</v>
      </c>
      <c r="N356" s="153">
        <f t="shared" si="222"/>
        <v>-0.13871327631089625</v>
      </c>
      <c r="O356" s="157">
        <v>98.56</v>
      </c>
      <c r="P356" s="153">
        <f>(O356-O320)/O320</f>
        <v>-0.27641142353718523</v>
      </c>
      <c r="Q356" s="157">
        <v>79.43</v>
      </c>
      <c r="R356" s="135">
        <f>(Q356-Q320)/Q320</f>
        <v>-0.07811049210770647</v>
      </c>
    </row>
    <row r="357" spans="1:18" s="5" customFormat="1" ht="17.25" hidden="1" thickBot="1">
      <c r="A357" s="42"/>
      <c r="B357" s="14" t="s">
        <v>8</v>
      </c>
      <c r="C357" s="80">
        <f>C355-C356</f>
        <v>170.31000000000006</v>
      </c>
      <c r="D357" s="363">
        <f t="shared" si="217"/>
        <v>-0.0029272290849475233</v>
      </c>
      <c r="E357" s="87">
        <f>E355-E356</f>
        <v>22.65</v>
      </c>
      <c r="F357" s="363">
        <f t="shared" si="218"/>
        <v>-0.09544728434504796</v>
      </c>
      <c r="G357" s="76">
        <f>G355-G356</f>
        <v>197.52000000000004</v>
      </c>
      <c r="H357" s="334">
        <f t="shared" si="219"/>
        <v>-0.09601830663615543</v>
      </c>
      <c r="I357" s="87">
        <f>I355-I356</f>
        <v>23.97</v>
      </c>
      <c r="J357" s="150">
        <f t="shared" si="220"/>
        <v>0.2689253573319216</v>
      </c>
      <c r="K357" s="87">
        <f>K355-K356</f>
        <v>12.39</v>
      </c>
      <c r="L357" s="328">
        <f t="shared" si="221"/>
        <v>-0.37863590772316963</v>
      </c>
      <c r="M357" s="87">
        <f>M355-M356</f>
        <v>39.650000000000006</v>
      </c>
      <c r="N357" s="328">
        <f t="shared" si="222"/>
        <v>-0.10435961147503932</v>
      </c>
      <c r="O357" s="140">
        <f>O355-O356</f>
        <v>-66.52000000000001</v>
      </c>
      <c r="P357" s="150">
        <f>(O357-O321)/-O321</f>
        <v>0.31074500051808096</v>
      </c>
      <c r="Q357" s="140">
        <f>Q355-Q356</f>
        <v>-24.300000000000004</v>
      </c>
      <c r="R357" s="371">
        <f>(Q357-Q321)/-Q321</f>
        <v>-0.07760532150776085</v>
      </c>
    </row>
    <row r="358" spans="1:18" ht="17.25" hidden="1" thickTop="1">
      <c r="A358" s="10">
        <v>2016</v>
      </c>
      <c r="B358" s="127" t="s">
        <v>7</v>
      </c>
      <c r="C358" s="128">
        <v>1084.25</v>
      </c>
      <c r="D358" s="125">
        <f t="shared" si="217"/>
        <v>-0.10489470077849597</v>
      </c>
      <c r="E358" s="129">
        <v>42.08</v>
      </c>
      <c r="F358" s="125">
        <f t="shared" si="218"/>
        <v>-0.10639201528987056</v>
      </c>
      <c r="G358" s="130">
        <v>582.2</v>
      </c>
      <c r="H358" s="148">
        <f t="shared" si="219"/>
        <v>-0.07236863070010509</v>
      </c>
      <c r="I358" s="330">
        <v>94.82</v>
      </c>
      <c r="J358" s="148">
        <f t="shared" si="220"/>
        <v>-0.14345076784101182</v>
      </c>
      <c r="K358" s="155">
        <v>56.98</v>
      </c>
      <c r="L358" s="148">
        <f t="shared" si="221"/>
        <v>-0.1939453953883152</v>
      </c>
      <c r="M358" s="155">
        <v>79.65</v>
      </c>
      <c r="N358" s="148">
        <f t="shared" si="222"/>
        <v>-0.12865113226124048</v>
      </c>
      <c r="O358" s="156">
        <v>41.51</v>
      </c>
      <c r="P358" s="148">
        <f>(O358-O322)/O322</f>
        <v>-0.19507465580764013</v>
      </c>
      <c r="Q358" s="156">
        <v>71.04</v>
      </c>
      <c r="R358" s="106">
        <f>(Q358-Q322)/Q322</f>
        <v>-0.127379928755681</v>
      </c>
    </row>
    <row r="359" spans="1:18" ht="16.5" hidden="1">
      <c r="A359" s="126" t="s">
        <v>48</v>
      </c>
      <c r="B359" s="131" t="s">
        <v>6</v>
      </c>
      <c r="C359" s="132">
        <v>878.8</v>
      </c>
      <c r="D359" s="133">
        <f t="shared" si="217"/>
        <v>-0.11014803863990774</v>
      </c>
      <c r="E359" s="134">
        <v>13.15</v>
      </c>
      <c r="F359" s="133">
        <f t="shared" si="218"/>
        <v>-0.06869688385269114</v>
      </c>
      <c r="G359" s="100">
        <v>336.58</v>
      </c>
      <c r="H359" s="153">
        <f t="shared" si="219"/>
        <v>-0.0254509656310624</v>
      </c>
      <c r="I359" s="136">
        <v>65.13</v>
      </c>
      <c r="J359" s="153">
        <f t="shared" si="220"/>
        <v>-0.23663853727144865</v>
      </c>
      <c r="K359" s="136">
        <v>42.96</v>
      </c>
      <c r="L359" s="153">
        <f t="shared" si="221"/>
        <v>-0.04128542735996432</v>
      </c>
      <c r="M359" s="136">
        <v>29.99</v>
      </c>
      <c r="N359" s="153">
        <f t="shared" si="222"/>
        <v>-0.11638185032410134</v>
      </c>
      <c r="O359" s="157">
        <v>128.77</v>
      </c>
      <c r="P359" s="153">
        <f>(O359-O323)/O323</f>
        <v>-0.27174527768351986</v>
      </c>
      <c r="Q359" s="157">
        <v>102.01</v>
      </c>
      <c r="R359" s="135">
        <f>(Q359-Q323)/Q323</f>
        <v>-0.06387079012572262</v>
      </c>
    </row>
    <row r="360" spans="1:18" s="5" customFormat="1" ht="17.25" hidden="1" thickBot="1">
      <c r="A360" s="42"/>
      <c r="B360" s="14" t="s">
        <v>8</v>
      </c>
      <c r="C360" s="80">
        <f>C358-C359</f>
        <v>205.45000000000005</v>
      </c>
      <c r="D360" s="363">
        <f t="shared" si="217"/>
        <v>-0.08170562731864241</v>
      </c>
      <c r="E360" s="87">
        <f>E358-E359</f>
        <v>28.93</v>
      </c>
      <c r="F360" s="363">
        <f t="shared" si="218"/>
        <v>-0.12253563845920551</v>
      </c>
      <c r="G360" s="76">
        <f>G358-G359</f>
        <v>245.62000000000006</v>
      </c>
      <c r="H360" s="334">
        <f t="shared" si="219"/>
        <v>-0.12977856510185984</v>
      </c>
      <c r="I360" s="87">
        <f>I358-I359</f>
        <v>29.689999999999998</v>
      </c>
      <c r="J360" s="150">
        <f t="shared" si="220"/>
        <v>0.16981875492513737</v>
      </c>
      <c r="K360" s="87">
        <f>K358-K359</f>
        <v>14.019999999999996</v>
      </c>
      <c r="L360" s="328">
        <f t="shared" si="221"/>
        <v>-0.4582689335394127</v>
      </c>
      <c r="M360" s="87">
        <f>M358-M359</f>
        <v>49.66000000000001</v>
      </c>
      <c r="N360" s="328">
        <f t="shared" si="222"/>
        <v>-0.13589698973377393</v>
      </c>
      <c r="O360" s="140">
        <f>O358-O359</f>
        <v>-87.26000000000002</v>
      </c>
      <c r="P360" s="150">
        <f>(O360-O324)/-O324</f>
        <v>0.30331337325349284</v>
      </c>
      <c r="Q360" s="140">
        <f>Q358-Q359</f>
        <v>-30.97</v>
      </c>
      <c r="R360" s="371">
        <f>(Q360-Q324)/-Q324</f>
        <v>-0.12373004354136416</v>
      </c>
    </row>
    <row r="361" spans="1:18" ht="17.25" hidden="1" thickTop="1">
      <c r="A361" s="10">
        <v>2016</v>
      </c>
      <c r="B361" s="127" t="s">
        <v>7</v>
      </c>
      <c r="C361" s="128">
        <v>1312.85</v>
      </c>
      <c r="D361" s="125">
        <f aca="true" t="shared" si="223" ref="D361:D369">(C361-C325)/C325</f>
        <v>-0.09154759021554867</v>
      </c>
      <c r="E361" s="129">
        <v>49.88</v>
      </c>
      <c r="F361" s="125">
        <f aca="true" t="shared" si="224" ref="F361:F369">(E361-E325)/E325</f>
        <v>-0.11008028545941115</v>
      </c>
      <c r="G361" s="130">
        <v>707.38</v>
      </c>
      <c r="H361" s="148">
        <f aca="true" t="shared" si="225" ref="H361:H369">(G361-G325)/G325</f>
        <v>-0.052544166298335165</v>
      </c>
      <c r="I361" s="330">
        <v>115.44</v>
      </c>
      <c r="J361" s="148">
        <f aca="true" t="shared" si="226" ref="J361:J369">(I361-I325)/I325</f>
        <v>-0.12472514974600038</v>
      </c>
      <c r="K361" s="155">
        <v>69.08</v>
      </c>
      <c r="L361" s="148">
        <f aca="true" t="shared" si="227" ref="L361:L369">(K361-K325)/K325</f>
        <v>-0.18219486208121227</v>
      </c>
      <c r="M361" s="155">
        <v>96.04</v>
      </c>
      <c r="N361" s="148">
        <f aca="true" t="shared" si="228" ref="N361:N369">(M361-M325)/M325</f>
        <v>-0.11817096685336508</v>
      </c>
      <c r="O361" s="156">
        <v>51.45</v>
      </c>
      <c r="P361" s="148">
        <f>(O361-O325)/O325</f>
        <v>-0.1963448922211808</v>
      </c>
      <c r="Q361" s="156">
        <v>84.96</v>
      </c>
      <c r="R361" s="106">
        <f>(Q361-Q325)/Q325</f>
        <v>-0.12213267203967769</v>
      </c>
    </row>
    <row r="362" spans="1:18" ht="16.5" hidden="1">
      <c r="A362" s="126" t="s">
        <v>49</v>
      </c>
      <c r="B362" s="131" t="s">
        <v>6</v>
      </c>
      <c r="C362" s="132">
        <v>1071.75</v>
      </c>
      <c r="D362" s="133">
        <f t="shared" si="223"/>
        <v>-0.10843523833291732</v>
      </c>
      <c r="E362" s="134">
        <v>15.67</v>
      </c>
      <c r="F362" s="133">
        <f t="shared" si="224"/>
        <v>-0.07332939089296275</v>
      </c>
      <c r="G362" s="100">
        <v>410.51</v>
      </c>
      <c r="H362" s="153">
        <f t="shared" si="225"/>
        <v>-0.021570216417198997</v>
      </c>
      <c r="I362" s="136">
        <v>80.08</v>
      </c>
      <c r="J362" s="153">
        <f t="shared" si="226"/>
        <v>-0.21335952848722986</v>
      </c>
      <c r="K362" s="136">
        <v>52.48</v>
      </c>
      <c r="L362" s="153">
        <f t="shared" si="227"/>
        <v>-0.06536064113980412</v>
      </c>
      <c r="M362" s="136">
        <v>36.45</v>
      </c>
      <c r="N362" s="153">
        <f t="shared" si="228"/>
        <v>-0.11184210526315781</v>
      </c>
      <c r="O362" s="157">
        <v>157.98</v>
      </c>
      <c r="P362" s="153">
        <f>(O362-O326)/O326</f>
        <v>-0.2810267146042871</v>
      </c>
      <c r="Q362" s="157">
        <v>122.31</v>
      </c>
      <c r="R362" s="135">
        <f>(Q362-Q326)/Q326</f>
        <v>-0.07052207614560378</v>
      </c>
    </row>
    <row r="363" spans="1:18" s="5" customFormat="1" ht="17.25" hidden="1" thickBot="1">
      <c r="A363" s="42"/>
      <c r="B363" s="14" t="s">
        <v>8</v>
      </c>
      <c r="C363" s="80">
        <f>C361-C362</f>
        <v>241.0999999999999</v>
      </c>
      <c r="D363" s="363">
        <f t="shared" si="223"/>
        <v>-0.008023040526641725</v>
      </c>
      <c r="E363" s="87">
        <f>E361-E362</f>
        <v>34.21</v>
      </c>
      <c r="F363" s="363">
        <f t="shared" si="224"/>
        <v>-0.12595809913132344</v>
      </c>
      <c r="G363" s="76">
        <f>G361-G362</f>
        <v>296.87</v>
      </c>
      <c r="H363" s="334">
        <f t="shared" si="225"/>
        <v>-0.09227946797125823</v>
      </c>
      <c r="I363" s="87">
        <f>I361-I362</f>
        <v>35.36</v>
      </c>
      <c r="J363" s="150">
        <f t="shared" si="226"/>
        <v>0.17514124293785352</v>
      </c>
      <c r="K363" s="87">
        <f>K361-K362</f>
        <v>16.6</v>
      </c>
      <c r="L363" s="328">
        <f t="shared" si="227"/>
        <v>-0.41384180790960445</v>
      </c>
      <c r="M363" s="87">
        <f>M361-M362</f>
        <v>59.59</v>
      </c>
      <c r="N363" s="328">
        <f t="shared" si="228"/>
        <v>-0.12199793723294534</v>
      </c>
      <c r="O363" s="140">
        <f>O361-O362</f>
        <v>-106.52999999999999</v>
      </c>
      <c r="P363" s="150">
        <f>(O363-O327)/-O327</f>
        <v>0.3158435553272108</v>
      </c>
      <c r="Q363" s="140">
        <f>Q361-Q362</f>
        <v>-37.35000000000001</v>
      </c>
      <c r="R363" s="371">
        <f>(Q363-Q327)/-Q327</f>
        <v>-0.07296753806377496</v>
      </c>
    </row>
    <row r="364" spans="1:18" ht="17.25" hidden="1" thickTop="1">
      <c r="A364" s="10">
        <v>2016</v>
      </c>
      <c r="B364" s="127" t="s">
        <v>7</v>
      </c>
      <c r="C364" s="128">
        <v>1553.77</v>
      </c>
      <c r="D364" s="125">
        <f t="shared" si="223"/>
        <v>-0.07704873238767318</v>
      </c>
      <c r="E364" s="129">
        <v>58</v>
      </c>
      <c r="F364" s="125">
        <f t="shared" si="224"/>
        <v>-0.10216718266253862</v>
      </c>
      <c r="G364" s="130">
        <v>839.73</v>
      </c>
      <c r="H364" s="148">
        <f t="shared" si="225"/>
        <v>-0.04035244103126708</v>
      </c>
      <c r="I364" s="330">
        <v>136.84</v>
      </c>
      <c r="J364" s="148">
        <f t="shared" si="226"/>
        <v>-0.11240838035934349</v>
      </c>
      <c r="K364" s="155">
        <v>82.62</v>
      </c>
      <c r="L364" s="148">
        <f t="shared" si="227"/>
        <v>-0.15882712278558334</v>
      </c>
      <c r="M364" s="155">
        <v>113.52</v>
      </c>
      <c r="N364" s="148">
        <f t="shared" si="228"/>
        <v>-0.103954534690978</v>
      </c>
      <c r="O364" s="156">
        <v>60.42</v>
      </c>
      <c r="P364" s="148">
        <f>(O364-O328)/O328</f>
        <v>-0.1595493114480456</v>
      </c>
      <c r="Q364" s="156">
        <v>100.19</v>
      </c>
      <c r="R364" s="106">
        <f>(Q364-Q328)/Q328</f>
        <v>-0.10078980434392393</v>
      </c>
    </row>
    <row r="365" spans="1:18" ht="16.5" hidden="1">
      <c r="A365" s="126" t="s">
        <v>50</v>
      </c>
      <c r="B365" s="131" t="s">
        <v>6</v>
      </c>
      <c r="C365" s="132">
        <v>1275.9</v>
      </c>
      <c r="D365" s="133">
        <f t="shared" si="223"/>
        <v>-0.09352487318300004</v>
      </c>
      <c r="E365" s="134">
        <v>18.45</v>
      </c>
      <c r="F365" s="133">
        <f t="shared" si="224"/>
        <v>-0.06392694063926949</v>
      </c>
      <c r="G365" s="100">
        <v>490.42</v>
      </c>
      <c r="H365" s="153">
        <f t="shared" si="225"/>
        <v>-0.0021770534497141205</v>
      </c>
      <c r="I365" s="136">
        <v>94.86</v>
      </c>
      <c r="J365" s="153">
        <f t="shared" si="226"/>
        <v>-0.19316152079612142</v>
      </c>
      <c r="K365" s="136">
        <v>62.81</v>
      </c>
      <c r="L365" s="153">
        <f t="shared" si="227"/>
        <v>-0.046889226100151796</v>
      </c>
      <c r="M365" s="136">
        <v>42.99</v>
      </c>
      <c r="N365" s="153">
        <f t="shared" si="228"/>
        <v>-0.09817495280050345</v>
      </c>
      <c r="O365" s="157">
        <v>190.03</v>
      </c>
      <c r="P365" s="153">
        <f>(O365-O329)/O329</f>
        <v>-0.25945988075289356</v>
      </c>
      <c r="Q365" s="157">
        <v>144.03</v>
      </c>
      <c r="R365" s="135">
        <f>(Q365-Q329)/Q329</f>
        <v>-0.05979502578497289</v>
      </c>
    </row>
    <row r="366" spans="1:18" s="5" customFormat="1" ht="17.25" hidden="1" thickBot="1">
      <c r="A366" s="42"/>
      <c r="B366" s="14" t="s">
        <v>8</v>
      </c>
      <c r="C366" s="80">
        <f>C364-C365</f>
        <v>277.8699999999999</v>
      </c>
      <c r="D366" s="122">
        <f t="shared" si="223"/>
        <v>0.006994274117561194</v>
      </c>
      <c r="E366" s="87">
        <f>E364-E365</f>
        <v>39.55</v>
      </c>
      <c r="F366" s="363">
        <f t="shared" si="224"/>
        <v>-0.11895745154822894</v>
      </c>
      <c r="G366" s="76">
        <f>G364-G365</f>
        <v>349.31</v>
      </c>
      <c r="H366" s="334">
        <f t="shared" si="225"/>
        <v>-0.08927128144961533</v>
      </c>
      <c r="I366" s="87">
        <f>I364-I365</f>
        <v>41.980000000000004</v>
      </c>
      <c r="J366" s="150">
        <f t="shared" si="226"/>
        <v>0.14699453551912597</v>
      </c>
      <c r="K366" s="87">
        <f>K364-K365</f>
        <v>19.810000000000002</v>
      </c>
      <c r="L366" s="328">
        <f t="shared" si="227"/>
        <v>-0.38706683168316813</v>
      </c>
      <c r="M366" s="87">
        <f>M364-M365</f>
        <v>70.53</v>
      </c>
      <c r="N366" s="328">
        <f t="shared" si="228"/>
        <v>-0.1074411541381928</v>
      </c>
      <c r="O366" s="140">
        <f>O364-O365</f>
        <v>-129.61</v>
      </c>
      <c r="P366" s="150">
        <f>(O366-O330)/-O330</f>
        <v>0.2983434387180598</v>
      </c>
      <c r="Q366" s="140">
        <f>Q364-Q365</f>
        <v>-43.84</v>
      </c>
      <c r="R366" s="371">
        <f>(Q366-Q330)/-Q330</f>
        <v>-0.049557098395978154</v>
      </c>
    </row>
    <row r="367" spans="1:18" ht="17.25" hidden="1" thickTop="1">
      <c r="A367" s="10">
        <v>2016</v>
      </c>
      <c r="B367" s="127" t="s">
        <v>7</v>
      </c>
      <c r="C367" s="128">
        <v>1800.06</v>
      </c>
      <c r="D367" s="125">
        <f t="shared" si="223"/>
        <v>-0.06617002401938149</v>
      </c>
      <c r="E367" s="129">
        <v>66.52</v>
      </c>
      <c r="F367" s="125">
        <f t="shared" si="224"/>
        <v>-0.09852283507250317</v>
      </c>
      <c r="G367" s="130">
        <v>976.23</v>
      </c>
      <c r="H367" s="148">
        <f t="shared" si="225"/>
        <v>-0.02846252599942281</v>
      </c>
      <c r="I367" s="330">
        <v>158.76</v>
      </c>
      <c r="J367" s="148">
        <f t="shared" si="226"/>
        <v>-0.09933624553242196</v>
      </c>
      <c r="K367" s="155">
        <v>96.29</v>
      </c>
      <c r="L367" s="148">
        <f t="shared" si="227"/>
        <v>-0.14195330600605946</v>
      </c>
      <c r="M367" s="155">
        <v>130.77</v>
      </c>
      <c r="N367" s="148">
        <f t="shared" si="228"/>
        <v>-0.0948293763411088</v>
      </c>
      <c r="O367" s="156">
        <v>69.24</v>
      </c>
      <c r="P367" s="148">
        <f>(O367-O331)/O331</f>
        <v>-0.15188633023027934</v>
      </c>
      <c r="Q367" s="156">
        <v>114.56</v>
      </c>
      <c r="R367" s="106">
        <f>(Q367-Q331)/Q331</f>
        <v>-0.09388594479158431</v>
      </c>
    </row>
    <row r="368" spans="1:18" ht="16.5" hidden="1">
      <c r="A368" s="126" t="s">
        <v>51</v>
      </c>
      <c r="B368" s="131" t="s">
        <v>6</v>
      </c>
      <c r="C368" s="132">
        <v>1482.25</v>
      </c>
      <c r="D368" s="133">
        <f t="shared" si="223"/>
        <v>-0.08271500269198165</v>
      </c>
      <c r="E368" s="134">
        <v>21.59</v>
      </c>
      <c r="F368" s="133">
        <f t="shared" si="224"/>
        <v>-0.058849171752397615</v>
      </c>
      <c r="G368" s="100">
        <v>573.78</v>
      </c>
      <c r="H368" s="153">
        <f t="shared" si="225"/>
        <v>0.01744866475156917</v>
      </c>
      <c r="I368" s="136">
        <v>110.26</v>
      </c>
      <c r="J368" s="153">
        <f t="shared" si="226"/>
        <v>-0.18356164383561646</v>
      </c>
      <c r="K368" s="136">
        <v>72.31</v>
      </c>
      <c r="L368" s="153">
        <f t="shared" si="227"/>
        <v>-0.03251271073053242</v>
      </c>
      <c r="M368" s="136">
        <v>50</v>
      </c>
      <c r="N368" s="153">
        <f t="shared" si="228"/>
        <v>-0.08307353750229234</v>
      </c>
      <c r="O368" s="157">
        <v>222.26</v>
      </c>
      <c r="P368" s="153">
        <f>(O368-O332)/O332</f>
        <v>-0.2463207867073584</v>
      </c>
      <c r="Q368" s="157">
        <v>166.4</v>
      </c>
      <c r="R368" s="135">
        <f>(Q368-Q332)/Q332</f>
        <v>-0.0585040172004074</v>
      </c>
    </row>
    <row r="369" spans="1:18" s="5" customFormat="1" ht="17.25" hidden="1" thickBot="1">
      <c r="A369" s="42"/>
      <c r="B369" s="14" t="s">
        <v>8</v>
      </c>
      <c r="C369" s="80">
        <f>C367-C368</f>
        <v>317.80999999999995</v>
      </c>
      <c r="D369" s="122">
        <f t="shared" si="223"/>
        <v>0.019602181584857655</v>
      </c>
      <c r="E369" s="87">
        <f>E367-E368</f>
        <v>44.92999999999999</v>
      </c>
      <c r="F369" s="363">
        <f t="shared" si="224"/>
        <v>-0.11642084562438575</v>
      </c>
      <c r="G369" s="76">
        <f>G367-G368</f>
        <v>402.45000000000005</v>
      </c>
      <c r="H369" s="334">
        <f t="shared" si="225"/>
        <v>-0.08718728027399111</v>
      </c>
      <c r="I369" s="87">
        <f>I367-I368</f>
        <v>48.499999999999986</v>
      </c>
      <c r="J369" s="150">
        <f t="shared" si="226"/>
        <v>0.17661329451722432</v>
      </c>
      <c r="K369" s="87">
        <f>K367-K368</f>
        <v>23.980000000000004</v>
      </c>
      <c r="L369" s="328">
        <f t="shared" si="227"/>
        <v>-0.36019210245464245</v>
      </c>
      <c r="M369" s="87">
        <f>M367-M368</f>
        <v>80.77000000000001</v>
      </c>
      <c r="N369" s="328">
        <f t="shared" si="228"/>
        <v>-0.10195686012897473</v>
      </c>
      <c r="O369" s="140">
        <f>O367-O368</f>
        <v>-153.01999999999998</v>
      </c>
      <c r="P369" s="150">
        <f>(O369-O333)/-O333</f>
        <v>0.28247209978430093</v>
      </c>
      <c r="Q369" s="140">
        <f>Q367-Q368</f>
        <v>-51.84</v>
      </c>
      <c r="R369" s="371">
        <f>(Q369-Q333)/-Q333</f>
        <v>-0.0304114490161002</v>
      </c>
    </row>
    <row r="370" spans="1:18" ht="17.25" hidden="1" thickTop="1">
      <c r="A370" s="10">
        <v>2016</v>
      </c>
      <c r="B370" s="127" t="s">
        <v>7</v>
      </c>
      <c r="C370" s="128">
        <v>2025.59</v>
      </c>
      <c r="D370" s="125">
        <f aca="true" t="shared" si="229" ref="D370:D378">(C370-C334)/C334</f>
        <v>-0.06109669046073986</v>
      </c>
      <c r="E370" s="129">
        <v>74.38</v>
      </c>
      <c r="F370" s="125">
        <f aca="true" t="shared" si="230" ref="F370:F378">(E370-E334)/E334</f>
        <v>-0.09754913855860235</v>
      </c>
      <c r="G370" s="130">
        <v>1107.62</v>
      </c>
      <c r="H370" s="148">
        <f aca="true" t="shared" si="231" ref="H370:H378">(G370-G334)/G334</f>
        <v>-0.01806737588652492</v>
      </c>
      <c r="I370" s="330">
        <v>178.01</v>
      </c>
      <c r="J370" s="148">
        <f aca="true" t="shared" si="232" ref="J370:J378">(I370-I334)/I334</f>
        <v>-0.09331228034431835</v>
      </c>
      <c r="K370" s="155">
        <v>109.01</v>
      </c>
      <c r="L370" s="148">
        <f aca="true" t="shared" si="233" ref="L370:L378">(K370-K334)/K334</f>
        <v>-0.13000798084596962</v>
      </c>
      <c r="M370" s="155">
        <v>145.37</v>
      </c>
      <c r="N370" s="148">
        <f aca="true" t="shared" si="234" ref="N370:N378">(M370-M334)/M334</f>
        <v>-0.09528254916604433</v>
      </c>
      <c r="O370" s="156">
        <v>77.66</v>
      </c>
      <c r="P370" s="148">
        <f>(O370-O334)/O334</f>
        <v>-0.15255347010039289</v>
      </c>
      <c r="Q370" s="156">
        <v>125.66</v>
      </c>
      <c r="R370" s="106">
        <f>(Q370-Q334)/Q334</f>
        <v>-0.09992120908244406</v>
      </c>
    </row>
    <row r="371" spans="1:18" ht="16.5" hidden="1">
      <c r="A371" s="126" t="s">
        <v>52</v>
      </c>
      <c r="B371" s="131" t="s">
        <v>6</v>
      </c>
      <c r="C371" s="132">
        <v>1664.01</v>
      </c>
      <c r="D371" s="133">
        <f t="shared" si="229"/>
        <v>-0.07372317626429906</v>
      </c>
      <c r="E371" s="134">
        <v>24.19</v>
      </c>
      <c r="F371" s="133">
        <f t="shared" si="230"/>
        <v>-0.07140115163147791</v>
      </c>
      <c r="G371" s="100">
        <v>655.08</v>
      </c>
      <c r="H371" s="153">
        <f t="shared" si="231"/>
        <v>0.04038751687445417</v>
      </c>
      <c r="I371" s="136">
        <v>122.49</v>
      </c>
      <c r="J371" s="153">
        <f t="shared" si="232"/>
        <v>-0.17957133288680519</v>
      </c>
      <c r="K371" s="136">
        <v>80.81</v>
      </c>
      <c r="L371" s="153">
        <f t="shared" si="233"/>
        <v>-0.025093497406200968</v>
      </c>
      <c r="M371" s="136">
        <v>55.81</v>
      </c>
      <c r="N371" s="153">
        <f t="shared" si="234"/>
        <v>-0.08237421900690559</v>
      </c>
      <c r="O371" s="157">
        <v>247.05</v>
      </c>
      <c r="P371" s="153">
        <f>(O371-O335)/O335</f>
        <v>-0.24145659983419812</v>
      </c>
      <c r="Q371" s="157">
        <v>184.83</v>
      </c>
      <c r="R371" s="135">
        <f>(Q371-Q335)/Q335</f>
        <v>-0.06058449809402789</v>
      </c>
    </row>
    <row r="372" spans="1:18" s="5" customFormat="1" ht="17.25" hidden="1" thickBot="1">
      <c r="A372" s="42"/>
      <c r="B372" s="14" t="s">
        <v>8</v>
      </c>
      <c r="C372" s="80">
        <f>C370-C371</f>
        <v>361.5799999999999</v>
      </c>
      <c r="D372" s="363">
        <f t="shared" si="229"/>
        <v>0.0017453940989053379</v>
      </c>
      <c r="E372" s="87">
        <f>E370-E371</f>
        <v>50.19</v>
      </c>
      <c r="F372" s="363">
        <f t="shared" si="230"/>
        <v>-0.1096327833954232</v>
      </c>
      <c r="G372" s="76">
        <f>G370-G371</f>
        <v>452.53999999999985</v>
      </c>
      <c r="H372" s="334">
        <f t="shared" si="231"/>
        <v>-0.09192334704524967</v>
      </c>
      <c r="I372" s="87">
        <f>I370-I371</f>
        <v>55.519999999999996</v>
      </c>
      <c r="J372" s="150">
        <f t="shared" si="232"/>
        <v>0.180523070380608</v>
      </c>
      <c r="K372" s="87">
        <f>K370-K371</f>
        <v>28.200000000000003</v>
      </c>
      <c r="L372" s="328">
        <f t="shared" si="233"/>
        <v>-0.33506248526290955</v>
      </c>
      <c r="M372" s="87">
        <f>M370-M371</f>
        <v>89.56</v>
      </c>
      <c r="N372" s="328">
        <f t="shared" si="234"/>
        <v>-0.10314440216302834</v>
      </c>
      <c r="O372" s="140">
        <f>O370-O371</f>
        <v>-169.39000000000001</v>
      </c>
      <c r="P372" s="150">
        <f>(O372-O336)/-O336</f>
        <v>0.27626575518051694</v>
      </c>
      <c r="Q372" s="140">
        <f>Q370-Q371</f>
        <v>-59.170000000000016</v>
      </c>
      <c r="R372" s="371">
        <f>(Q372-Q336)/-Q336</f>
        <v>-0.03552677633881746</v>
      </c>
    </row>
    <row r="373" spans="1:18" ht="17.25" hidden="1" thickTop="1">
      <c r="A373" s="10">
        <v>2016</v>
      </c>
      <c r="B373" s="127" t="s">
        <v>7</v>
      </c>
      <c r="C373" s="128">
        <v>2292.95</v>
      </c>
      <c r="D373" s="125">
        <f t="shared" si="229"/>
        <v>-0.04535992339397988</v>
      </c>
      <c r="E373" s="129">
        <v>83.62</v>
      </c>
      <c r="F373" s="125">
        <f t="shared" si="230"/>
        <v>-0.08861035422343319</v>
      </c>
      <c r="G373" s="130">
        <v>1257.56</v>
      </c>
      <c r="H373" s="148">
        <f t="shared" si="231"/>
        <v>-0.0022374204604961707</v>
      </c>
      <c r="I373" s="330">
        <v>200.73</v>
      </c>
      <c r="J373" s="148">
        <f t="shared" si="232"/>
        <v>-0.07129638197464605</v>
      </c>
      <c r="K373" s="155">
        <v>124.13</v>
      </c>
      <c r="L373" s="148">
        <f t="shared" si="233"/>
        <v>-0.10717111414802565</v>
      </c>
      <c r="M373" s="155">
        <v>163.7</v>
      </c>
      <c r="N373" s="148">
        <f t="shared" si="234"/>
        <v>-0.08414456752825344</v>
      </c>
      <c r="O373" s="156">
        <v>88.91</v>
      </c>
      <c r="P373" s="148">
        <f>(O373-O337)/O337</f>
        <v>-0.13704746190429976</v>
      </c>
      <c r="Q373" s="156">
        <v>141.55</v>
      </c>
      <c r="R373" s="106">
        <f>(Q373-Q337)/Q337</f>
        <v>-0.08108283562710972</v>
      </c>
    </row>
    <row r="374" spans="1:18" ht="16.5" hidden="1">
      <c r="A374" s="126" t="s">
        <v>53</v>
      </c>
      <c r="B374" s="131" t="s">
        <v>6</v>
      </c>
      <c r="C374" s="132">
        <v>1887.1</v>
      </c>
      <c r="D374" s="133">
        <f t="shared" si="229"/>
        <v>-0.04864892115345836</v>
      </c>
      <c r="E374" s="134">
        <v>27.43</v>
      </c>
      <c r="F374" s="133">
        <f t="shared" si="230"/>
        <v>-0.06061643835616437</v>
      </c>
      <c r="G374" s="100">
        <v>748.23</v>
      </c>
      <c r="H374" s="153">
        <f t="shared" si="231"/>
        <v>0.06694900752908974</v>
      </c>
      <c r="I374" s="136">
        <v>137.62</v>
      </c>
      <c r="J374" s="153">
        <f t="shared" si="232"/>
        <v>-0.15890477936682557</v>
      </c>
      <c r="K374" s="136">
        <v>90.24</v>
      </c>
      <c r="L374" s="153">
        <f t="shared" si="233"/>
        <v>-0.011393514460999192</v>
      </c>
      <c r="M374" s="136">
        <v>62.59</v>
      </c>
      <c r="N374" s="153">
        <f t="shared" si="234"/>
        <v>-0.0652628434886498</v>
      </c>
      <c r="O374" s="157">
        <v>283.4</v>
      </c>
      <c r="P374" s="153">
        <f>(O374-O338)/O338</f>
        <v>-0.20265593787806327</v>
      </c>
      <c r="Q374" s="157">
        <v>207.74</v>
      </c>
      <c r="R374" s="135">
        <f>(Q374-Q338)/Q338</f>
        <v>-0.0405505265102531</v>
      </c>
    </row>
    <row r="375" spans="1:18" s="5" customFormat="1" ht="17.25" hidden="1" thickBot="1">
      <c r="A375" s="42"/>
      <c r="B375" s="14" t="s">
        <v>8</v>
      </c>
      <c r="C375" s="80">
        <f>C373-C374</f>
        <v>405.8499999999999</v>
      </c>
      <c r="D375" s="363">
        <f t="shared" si="229"/>
        <v>-0.029763327755200256</v>
      </c>
      <c r="E375" s="87">
        <f>E373-E374</f>
        <v>56.190000000000005</v>
      </c>
      <c r="F375" s="363">
        <f t="shared" si="230"/>
        <v>-0.10167865707434041</v>
      </c>
      <c r="G375" s="76">
        <f>G373-G374</f>
        <v>509.3299999999999</v>
      </c>
      <c r="H375" s="334">
        <f t="shared" si="231"/>
        <v>-0.08901806474691504</v>
      </c>
      <c r="I375" s="87">
        <f>I373-I374</f>
        <v>63.109999999999985</v>
      </c>
      <c r="J375" s="150">
        <f t="shared" si="232"/>
        <v>0.20163747143945177</v>
      </c>
      <c r="K375" s="87">
        <f>K373-K374</f>
        <v>33.89</v>
      </c>
      <c r="L375" s="328">
        <f t="shared" si="233"/>
        <v>-0.29026178010471204</v>
      </c>
      <c r="M375" s="87">
        <f>M373-M374</f>
        <v>101.10999999999999</v>
      </c>
      <c r="N375" s="328">
        <f t="shared" si="234"/>
        <v>-0.09545535874038315</v>
      </c>
      <c r="O375" s="140">
        <f>O373-O374</f>
        <v>-194.48999999999998</v>
      </c>
      <c r="P375" s="150">
        <f>(O375-O339)/-O339</f>
        <v>0.22943740095087173</v>
      </c>
      <c r="Q375" s="140">
        <f>Q373-Q374</f>
        <v>-66.19</v>
      </c>
      <c r="R375" s="371">
        <f>(Q375-Q339)/-Q339</f>
        <v>-0.059379001280409384</v>
      </c>
    </row>
    <row r="376" spans="1:18" ht="17.25" hidden="1" thickTop="1">
      <c r="A376" s="10">
        <v>2016</v>
      </c>
      <c r="B376" s="127" t="s">
        <v>7</v>
      </c>
      <c r="C376" s="128">
        <v>2546.25</v>
      </c>
      <c r="D376" s="125">
        <f t="shared" si="229"/>
        <v>-0.031088871553872723</v>
      </c>
      <c r="E376" s="129">
        <v>91.55</v>
      </c>
      <c r="F376" s="125">
        <f t="shared" si="230"/>
        <v>-0.08577990812861996</v>
      </c>
      <c r="G376" s="130">
        <v>1401.6</v>
      </c>
      <c r="H376" s="148">
        <f t="shared" si="231"/>
        <v>0.01374222479386663</v>
      </c>
      <c r="I376" s="330">
        <v>222.35</v>
      </c>
      <c r="J376" s="148">
        <f t="shared" si="232"/>
        <v>-0.05322546306152864</v>
      </c>
      <c r="K376" s="155">
        <v>138.19</v>
      </c>
      <c r="L376" s="148">
        <f t="shared" si="233"/>
        <v>-0.08875700626442472</v>
      </c>
      <c r="M376" s="155">
        <v>181.03</v>
      </c>
      <c r="N376" s="148">
        <f t="shared" si="234"/>
        <v>-0.07206930134809576</v>
      </c>
      <c r="O376" s="156">
        <v>99</v>
      </c>
      <c r="P376" s="148">
        <f>(O376-O340)/O340</f>
        <v>-0.11898193468007479</v>
      </c>
      <c r="Q376" s="156">
        <v>156.39</v>
      </c>
      <c r="R376" s="106">
        <f>(Q376-Q340)/Q340</f>
        <v>-0.06960556844547573</v>
      </c>
    </row>
    <row r="377" spans="1:18" ht="16.5" hidden="1">
      <c r="A377" s="126" t="s">
        <v>54</v>
      </c>
      <c r="B377" s="131" t="s">
        <v>6</v>
      </c>
      <c r="C377" s="132">
        <v>2097.31</v>
      </c>
      <c r="D377" s="133">
        <f t="shared" si="229"/>
        <v>-0.04152328201190955</v>
      </c>
      <c r="E377" s="134">
        <v>30.58</v>
      </c>
      <c r="F377" s="133">
        <f t="shared" si="230"/>
        <v>-0.05266418835192078</v>
      </c>
      <c r="G377" s="100">
        <v>833.3</v>
      </c>
      <c r="H377" s="153">
        <f t="shared" si="231"/>
        <v>0.07453255963894256</v>
      </c>
      <c r="I377" s="136">
        <v>152.99</v>
      </c>
      <c r="J377" s="153">
        <f t="shared" si="232"/>
        <v>-0.14324914599316785</v>
      </c>
      <c r="K377" s="136">
        <v>99.13</v>
      </c>
      <c r="L377" s="153">
        <f t="shared" si="233"/>
        <v>-0.010678642714570932</v>
      </c>
      <c r="M377" s="136">
        <v>69.45</v>
      </c>
      <c r="N377" s="153">
        <f t="shared" si="234"/>
        <v>-0.0561293829845066</v>
      </c>
      <c r="O377" s="157">
        <v>315.83</v>
      </c>
      <c r="P377" s="153">
        <f>(O377-O341)/O341</f>
        <v>-0.18225363782300252</v>
      </c>
      <c r="Q377" s="157">
        <v>229.41</v>
      </c>
      <c r="R377" s="135">
        <f>(Q377-Q341)/Q341</f>
        <v>-0.03128958702812261</v>
      </c>
    </row>
    <row r="378" spans="1:18" s="5" customFormat="1" ht="17.25" hidden="1" thickBot="1">
      <c r="A378" s="42"/>
      <c r="B378" s="14" t="s">
        <v>8</v>
      </c>
      <c r="C378" s="80">
        <f>C376-C377</f>
        <v>448.94000000000005</v>
      </c>
      <c r="D378" s="122">
        <f t="shared" si="229"/>
        <v>0.020828596116240654</v>
      </c>
      <c r="E378" s="87">
        <f>E376-E377</f>
        <v>60.97</v>
      </c>
      <c r="F378" s="363">
        <f t="shared" si="230"/>
        <v>-0.10153256704980844</v>
      </c>
      <c r="G378" s="76">
        <f>G376-G377</f>
        <v>568.3</v>
      </c>
      <c r="H378" s="334">
        <f t="shared" si="231"/>
        <v>-0.06391039367484758</v>
      </c>
      <c r="I378" s="87">
        <f>I376-I377</f>
        <v>69.35999999999999</v>
      </c>
      <c r="J378" s="150">
        <f t="shared" si="232"/>
        <v>0.23240938166311273</v>
      </c>
      <c r="K378" s="87">
        <f>K376-K377</f>
        <v>39.06</v>
      </c>
      <c r="L378" s="328">
        <f t="shared" si="233"/>
        <v>-0.24081632653061225</v>
      </c>
      <c r="M378" s="87">
        <f>M376-M377</f>
        <v>111.58</v>
      </c>
      <c r="N378" s="328">
        <f t="shared" si="234"/>
        <v>-0.0817216689984364</v>
      </c>
      <c r="O378" s="140">
        <f>O376-O377</f>
        <v>-216.82999999999998</v>
      </c>
      <c r="P378" s="150">
        <f>(O378-O342)/-O342</f>
        <v>0.20821617673909087</v>
      </c>
      <c r="Q378" s="140">
        <f>Q376-Q377</f>
        <v>-73.02000000000001</v>
      </c>
      <c r="R378" s="371">
        <f>(Q378-Q342)/-Q342</f>
        <v>-0.0624181580096031</v>
      </c>
    </row>
    <row r="379" spans="1:18" ht="17.25" thickTop="1">
      <c r="A379" s="10"/>
      <c r="B379" s="127" t="s">
        <v>7</v>
      </c>
      <c r="C379" s="128">
        <v>2803.22</v>
      </c>
      <c r="D379" s="125">
        <f aca="true" t="shared" si="235" ref="D379:D384">(C379-C343)/C343</f>
        <v>-0.017599809352921474</v>
      </c>
      <c r="E379" s="129">
        <v>99.3</v>
      </c>
      <c r="F379" s="125">
        <f aca="true" t="shared" si="236" ref="F379:F384">(E379-E343)/E343</f>
        <v>-0.08267898383371827</v>
      </c>
      <c r="G379" s="130">
        <v>1542.44</v>
      </c>
      <c r="H379" s="148">
        <f aca="true" t="shared" si="237" ref="H379:H384">(G379-G343)/G343</f>
        <v>0.025613064524708747</v>
      </c>
      <c r="I379" s="330">
        <v>245.32</v>
      </c>
      <c r="J379" s="148">
        <f aca="true" t="shared" si="238" ref="J379:J384">(I379-I343)/I343</f>
        <v>-0.037016683022571176</v>
      </c>
      <c r="K379" s="155">
        <v>152.39</v>
      </c>
      <c r="L379" s="148">
        <f aca="true" t="shared" si="239" ref="L379:L384">(K379-K343)/K343</f>
        <v>-0.0717548882256198</v>
      </c>
      <c r="M379" s="155">
        <v>199.21</v>
      </c>
      <c r="N379" s="148">
        <f aca="true" t="shared" si="240" ref="N379:N384">(M379-M343)/M343</f>
        <v>-0.0572618427902134</v>
      </c>
      <c r="O379" s="156">
        <v>109.59</v>
      </c>
      <c r="P379" s="148">
        <f>(O379-O343)/O343</f>
        <v>-0.09242236024844717</v>
      </c>
      <c r="Q379" s="156">
        <v>171.51</v>
      </c>
      <c r="R379" s="106">
        <f>(Q379-Q343)/Q343</f>
        <v>-0.05665254936472147</v>
      </c>
    </row>
    <row r="380" spans="1:18" ht="16.5">
      <c r="A380" s="10">
        <v>2016</v>
      </c>
      <c r="B380" s="131" t="s">
        <v>6</v>
      </c>
      <c r="C380" s="132">
        <v>2305.68</v>
      </c>
      <c r="D380" s="133">
        <f t="shared" si="235"/>
        <v>-0.028037383177570183</v>
      </c>
      <c r="E380" s="134">
        <v>33.41</v>
      </c>
      <c r="F380" s="133">
        <f t="shared" si="236"/>
        <v>-0.04869020501138955</v>
      </c>
      <c r="G380" s="100">
        <v>919.83</v>
      </c>
      <c r="H380" s="153">
        <f t="shared" si="237"/>
        <v>0.09365562504458672</v>
      </c>
      <c r="I380" s="136">
        <v>168.25</v>
      </c>
      <c r="J380" s="153">
        <f t="shared" si="238"/>
        <v>-0.12529243566415385</v>
      </c>
      <c r="K380" s="136">
        <v>108.25</v>
      </c>
      <c r="L380" s="153">
        <f t="shared" si="239"/>
        <v>-0.015819619965451358</v>
      </c>
      <c r="M380" s="136">
        <v>75.68</v>
      </c>
      <c r="N380" s="153">
        <f t="shared" si="240"/>
        <v>-0.05222291797119584</v>
      </c>
      <c r="O380" s="157">
        <v>350.18</v>
      </c>
      <c r="P380" s="153">
        <f>(O380-O344)/O344</f>
        <v>-0.15767445216847475</v>
      </c>
      <c r="Q380" s="157">
        <v>249.91</v>
      </c>
      <c r="R380" s="135">
        <f>(Q380-Q344)/Q344</f>
        <v>-0.02519795607910445</v>
      </c>
    </row>
    <row r="381" spans="1:18" s="5" customFormat="1" ht="17.25" thickBot="1">
      <c r="A381" s="42"/>
      <c r="B381" s="14" t="s">
        <v>8</v>
      </c>
      <c r="C381" s="80">
        <f>C379-C380</f>
        <v>497.53999999999996</v>
      </c>
      <c r="D381" s="122">
        <f t="shared" si="235"/>
        <v>0.033849350649350574</v>
      </c>
      <c r="E381" s="87">
        <f>E379-E380</f>
        <v>65.89</v>
      </c>
      <c r="F381" s="363">
        <f t="shared" si="236"/>
        <v>-0.09900177765622857</v>
      </c>
      <c r="G381" s="76">
        <f>G379-G380</f>
        <v>622.61</v>
      </c>
      <c r="H381" s="334">
        <f t="shared" si="237"/>
        <v>-0.0607217210270647</v>
      </c>
      <c r="I381" s="87">
        <f>I379-I380</f>
        <v>77.07</v>
      </c>
      <c r="J381" s="150">
        <f t="shared" si="238"/>
        <v>0.23509615384615362</v>
      </c>
      <c r="K381" s="87">
        <f>K379-K380</f>
        <v>44.139999999999986</v>
      </c>
      <c r="L381" s="328">
        <f t="shared" si="239"/>
        <v>-0.18530823181985986</v>
      </c>
      <c r="M381" s="87">
        <f>M379-M380</f>
        <v>123.53</v>
      </c>
      <c r="N381" s="328">
        <f t="shared" si="240"/>
        <v>-0.06032253156853801</v>
      </c>
      <c r="O381" s="140">
        <f>O379-O380</f>
        <v>-240.59</v>
      </c>
      <c r="P381" s="150">
        <f>(O381-O345)/-O345</f>
        <v>0.1843853820598007</v>
      </c>
      <c r="Q381" s="140">
        <f>Q379-Q380</f>
        <v>-78.4</v>
      </c>
      <c r="R381" s="371">
        <f>(Q381-Q345)/-Q345</f>
        <v>-0.05150214592274682</v>
      </c>
    </row>
    <row r="382" spans="1:18" ht="17.25" hidden="1" thickTop="1">
      <c r="A382" s="10">
        <v>2017</v>
      </c>
      <c r="B382" s="127" t="s">
        <v>7</v>
      </c>
      <c r="C382" s="128">
        <v>237.43</v>
      </c>
      <c r="D382" s="125">
        <f t="shared" si="235"/>
        <v>0.06989005046863744</v>
      </c>
      <c r="E382" s="129">
        <v>7.47</v>
      </c>
      <c r="F382" s="125">
        <f t="shared" si="236"/>
        <v>-0.06973848069738477</v>
      </c>
      <c r="G382" s="130">
        <v>129.46</v>
      </c>
      <c r="H382" s="148">
        <f t="shared" si="237"/>
        <v>0.07533848326272953</v>
      </c>
      <c r="I382" s="330">
        <v>22.36</v>
      </c>
      <c r="J382" s="148">
        <f t="shared" si="238"/>
        <v>0.13733468972533058</v>
      </c>
      <c r="K382" s="155">
        <v>12.44</v>
      </c>
      <c r="L382" s="148">
        <f t="shared" si="239"/>
        <v>0.011382113821138113</v>
      </c>
      <c r="M382" s="155">
        <v>16.11</v>
      </c>
      <c r="N382" s="148">
        <f t="shared" si="240"/>
        <v>0.032030749519538756</v>
      </c>
      <c r="O382" s="156">
        <v>10.4</v>
      </c>
      <c r="P382" s="148">
        <f>(O382-O346)/O346</f>
        <v>0.2515042117930204</v>
      </c>
      <c r="Q382" s="156">
        <v>15.71</v>
      </c>
      <c r="R382" s="106">
        <f>(Q382-Q346)/Q346</f>
        <v>0.1467153284671534</v>
      </c>
    </row>
    <row r="383" spans="1:18" ht="16.5" hidden="1">
      <c r="A383" s="126" t="s">
        <v>44</v>
      </c>
      <c r="B383" s="131" t="s">
        <v>6</v>
      </c>
      <c r="C383" s="132">
        <v>202.45</v>
      </c>
      <c r="D383" s="133">
        <f t="shared" si="235"/>
        <v>0.08401156564574855</v>
      </c>
      <c r="E383" s="134">
        <v>2.6487</v>
      </c>
      <c r="F383" s="133">
        <f t="shared" si="236"/>
        <v>-0.1455806451612904</v>
      </c>
      <c r="G383" s="100">
        <v>78.09</v>
      </c>
      <c r="H383" s="153">
        <f t="shared" si="237"/>
        <v>0.10640408047605561</v>
      </c>
      <c r="I383" s="136">
        <v>14.74</v>
      </c>
      <c r="J383" s="153">
        <f t="shared" si="238"/>
        <v>0.12950191570881223</v>
      </c>
      <c r="K383" s="136">
        <v>9.26</v>
      </c>
      <c r="L383" s="153">
        <f t="shared" si="239"/>
        <v>0.1292682926829269</v>
      </c>
      <c r="M383" s="136">
        <v>6.06</v>
      </c>
      <c r="N383" s="153">
        <f t="shared" si="240"/>
        <v>-0.07197549770290974</v>
      </c>
      <c r="O383" s="157">
        <v>37.05</v>
      </c>
      <c r="P383" s="153">
        <f>(O383-O347)/O347</f>
        <v>0.3646408839779005</v>
      </c>
      <c r="Q383" s="157">
        <v>20.03</v>
      </c>
      <c r="R383" s="135">
        <f>(Q383-Q347)/Q347</f>
        <v>-0.06707033069399151</v>
      </c>
    </row>
    <row r="384" spans="1:18" s="5" customFormat="1" ht="17.25" hidden="1" thickBot="1">
      <c r="A384" s="42"/>
      <c r="B384" s="14" t="s">
        <v>8</v>
      </c>
      <c r="C384" s="80">
        <f>C382-C383</f>
        <v>34.98000000000002</v>
      </c>
      <c r="D384" s="363">
        <f t="shared" si="235"/>
        <v>-0.0051194539249140615</v>
      </c>
      <c r="E384" s="87">
        <f>E382-E383</f>
        <v>4.8213</v>
      </c>
      <c r="F384" s="363">
        <f t="shared" si="236"/>
        <v>-0.02204868154158211</v>
      </c>
      <c r="G384" s="76">
        <f>G382-G383</f>
        <v>51.370000000000005</v>
      </c>
      <c r="H384" s="150">
        <f t="shared" si="237"/>
        <v>0.03131901224653688</v>
      </c>
      <c r="I384" s="87">
        <f>I382-I383</f>
        <v>7.619999999999999</v>
      </c>
      <c r="J384" s="150">
        <f t="shared" si="238"/>
        <v>0.15279878971255673</v>
      </c>
      <c r="K384" s="87">
        <f>K382-K383</f>
        <v>3.1799999999999997</v>
      </c>
      <c r="L384" s="328">
        <f t="shared" si="239"/>
        <v>-0.22439024390243936</v>
      </c>
      <c r="M384" s="87">
        <f>M382-M383</f>
        <v>10.05</v>
      </c>
      <c r="N384" s="370">
        <f t="shared" si="240"/>
        <v>0.10682819383259941</v>
      </c>
      <c r="O384" s="140">
        <f>O382-O383</f>
        <v>-26.65</v>
      </c>
      <c r="P384" s="334">
        <f>(O384-O348)/-O348</f>
        <v>-0.41454352441613607</v>
      </c>
      <c r="Q384" s="140">
        <f>Q382-Q383</f>
        <v>-4.32</v>
      </c>
      <c r="R384" s="109">
        <f>(Q384-Q348)/-Q348</f>
        <v>0.44401544401544396</v>
      </c>
    </row>
    <row r="385" spans="1:18" ht="17.25" hidden="1" thickTop="1">
      <c r="A385" s="10">
        <v>2017</v>
      </c>
      <c r="B385" s="127" t="s">
        <v>7</v>
      </c>
      <c r="C385" s="128">
        <v>463.84</v>
      </c>
      <c r="D385" s="125">
        <f aca="true" t="shared" si="241" ref="D385:D393">(C385-C349)/C349</f>
        <v>0.1613710909136433</v>
      </c>
      <c r="E385" s="129">
        <v>14.57</v>
      </c>
      <c r="F385" s="125">
        <f aca="true" t="shared" si="242" ref="F385:F393">(E385-E349)/E349</f>
        <v>-0.010862186014935516</v>
      </c>
      <c r="G385" s="130">
        <v>251.42</v>
      </c>
      <c r="H385" s="148">
        <f aca="true" t="shared" si="243" ref="H385:H393">(G385-G349)/G349</f>
        <v>0.16070356862564042</v>
      </c>
      <c r="I385" s="330">
        <v>43.12</v>
      </c>
      <c r="J385" s="148">
        <f aca="true" t="shared" si="244" ref="J385:J393">(I385-I349)/I349</f>
        <v>0.23199999999999993</v>
      </c>
      <c r="K385" s="155">
        <v>24.5</v>
      </c>
      <c r="L385" s="148">
        <f aca="true" t="shared" si="245" ref="L385:L393">(K385-K349)/K349</f>
        <v>0.18644067796610178</v>
      </c>
      <c r="M385" s="155">
        <v>34.05</v>
      </c>
      <c r="N385" s="148">
        <f aca="true" t="shared" si="246" ref="N385:N393">(M385-M349)/M349</f>
        <v>0.2040311173974539</v>
      </c>
      <c r="O385" s="156">
        <v>21.81</v>
      </c>
      <c r="P385" s="148">
        <f>(O385-O349)/O349</f>
        <v>0.36739811912225706</v>
      </c>
      <c r="Q385" s="156">
        <v>30.78</v>
      </c>
      <c r="R385" s="106">
        <f>(Q385-Q349)/Q349</f>
        <v>0.208955223880597</v>
      </c>
    </row>
    <row r="386" spans="1:18" ht="16.5" hidden="1">
      <c r="A386" s="126" t="s">
        <v>45</v>
      </c>
      <c r="B386" s="131" t="s">
        <v>6</v>
      </c>
      <c r="C386" s="132">
        <v>395.21</v>
      </c>
      <c r="D386" s="133">
        <f t="shared" si="241"/>
        <v>0.2262178094942599</v>
      </c>
      <c r="E386" s="134">
        <v>4.98</v>
      </c>
      <c r="F386" s="133">
        <f t="shared" si="242"/>
        <v>-0.02352941176470573</v>
      </c>
      <c r="G386" s="100">
        <v>150.52</v>
      </c>
      <c r="H386" s="153">
        <f t="shared" si="243"/>
        <v>0.2147526430473732</v>
      </c>
      <c r="I386" s="136">
        <v>30.95</v>
      </c>
      <c r="J386" s="153">
        <f t="shared" si="244"/>
        <v>0.34799651567944245</v>
      </c>
      <c r="K386" s="136">
        <v>18.2</v>
      </c>
      <c r="L386" s="153">
        <f t="shared" si="245"/>
        <v>0.24828532235939638</v>
      </c>
      <c r="M386" s="136">
        <v>12.49</v>
      </c>
      <c r="N386" s="153">
        <f t="shared" si="246"/>
        <v>0.14692378328741962</v>
      </c>
      <c r="O386" s="157">
        <v>73.76</v>
      </c>
      <c r="P386" s="153">
        <f>(O386-O350)/O350</f>
        <v>0.5261742189116493</v>
      </c>
      <c r="Q386" s="157">
        <v>41.81</v>
      </c>
      <c r="R386" s="135">
        <f>(Q386-Q350)/Q350</f>
        <v>0.10287523080981287</v>
      </c>
    </row>
    <row r="387" spans="1:18" s="5" customFormat="1" ht="17.25" hidden="1" thickBot="1">
      <c r="A387" s="42"/>
      <c r="B387" s="14" t="s">
        <v>8</v>
      </c>
      <c r="C387" s="80">
        <f>C385-C386</f>
        <v>68.63</v>
      </c>
      <c r="D387" s="363">
        <f t="shared" si="241"/>
        <v>-0.10974186016344509</v>
      </c>
      <c r="E387" s="87">
        <f>E385-E386</f>
        <v>9.59</v>
      </c>
      <c r="F387" s="363">
        <f t="shared" si="242"/>
        <v>-0.004153686396677146</v>
      </c>
      <c r="G387" s="76">
        <f>G385-G386</f>
        <v>100.89999999999998</v>
      </c>
      <c r="H387" s="150">
        <f t="shared" si="243"/>
        <v>0.08845738942826277</v>
      </c>
      <c r="I387" s="87">
        <f>I385-I386</f>
        <v>12.169999999999998</v>
      </c>
      <c r="J387" s="150">
        <f t="shared" si="244"/>
        <v>0.010797342192690948</v>
      </c>
      <c r="K387" s="87">
        <f>K385-K386</f>
        <v>6.300000000000001</v>
      </c>
      <c r="L387" s="370">
        <f t="shared" si="245"/>
        <v>0.037891268533773025</v>
      </c>
      <c r="M387" s="87">
        <f>M385-M386</f>
        <v>21.559999999999995</v>
      </c>
      <c r="N387" s="370">
        <f t="shared" si="246"/>
        <v>0.2397929844738352</v>
      </c>
      <c r="O387" s="140">
        <f>O385-O386</f>
        <v>-51.95</v>
      </c>
      <c r="P387" s="334">
        <f>(O387-O351)/-O351</f>
        <v>-0.6043854231006798</v>
      </c>
      <c r="Q387" s="140">
        <f>Q385-Q386</f>
        <v>-11.030000000000001</v>
      </c>
      <c r="R387" s="109">
        <f>(Q387-Q351)/-Q351</f>
        <v>0.114056224899598</v>
      </c>
    </row>
    <row r="388" spans="1:18" ht="17.25" hidden="1" thickTop="1">
      <c r="A388" s="10">
        <v>2017</v>
      </c>
      <c r="B388" s="127" t="s">
        <v>7</v>
      </c>
      <c r="C388" s="128">
        <v>720.8</v>
      </c>
      <c r="D388" s="125">
        <f t="shared" si="241"/>
        <v>0.1504085801838611</v>
      </c>
      <c r="E388" s="129">
        <v>23.73</v>
      </c>
      <c r="F388" s="125">
        <f t="shared" si="242"/>
        <v>-0.005448449287510437</v>
      </c>
      <c r="G388" s="130">
        <v>394.64</v>
      </c>
      <c r="H388" s="148">
        <f t="shared" si="243"/>
        <v>0.1662283164396111</v>
      </c>
      <c r="I388" s="330">
        <v>66.86</v>
      </c>
      <c r="J388" s="148">
        <f t="shared" si="244"/>
        <v>0.22074128172357121</v>
      </c>
      <c r="K388" s="155">
        <v>37.92</v>
      </c>
      <c r="L388" s="148">
        <f t="shared" si="245"/>
        <v>0.16784724360948577</v>
      </c>
      <c r="M388" s="155">
        <v>52.98</v>
      </c>
      <c r="N388" s="148">
        <f t="shared" si="246"/>
        <v>0.1592997811816191</v>
      </c>
      <c r="O388" s="156">
        <v>31.69</v>
      </c>
      <c r="P388" s="148">
        <f>(O388-O352)/O352</f>
        <v>0.3388255175327418</v>
      </c>
      <c r="Q388" s="156">
        <v>46.13</v>
      </c>
      <c r="R388" s="106">
        <f>(Q388-Q352)/Q352</f>
        <v>0.14239722634967805</v>
      </c>
    </row>
    <row r="389" spans="1:18" ht="16.5" hidden="1">
      <c r="A389" s="126" t="s">
        <v>46</v>
      </c>
      <c r="B389" s="131" t="s">
        <v>6</v>
      </c>
      <c r="C389" s="132">
        <v>612.45</v>
      </c>
      <c r="D389" s="133">
        <f t="shared" si="241"/>
        <v>0.2147929228816249</v>
      </c>
      <c r="E389" s="134">
        <v>8.1</v>
      </c>
      <c r="F389" s="133">
        <f t="shared" si="242"/>
        <v>-0.010989010989010973</v>
      </c>
      <c r="G389" s="100">
        <v>234.82</v>
      </c>
      <c r="H389" s="153">
        <f t="shared" si="243"/>
        <v>0.2086056925214885</v>
      </c>
      <c r="I389" s="136">
        <v>49.24</v>
      </c>
      <c r="J389" s="153">
        <f t="shared" si="244"/>
        <v>0.3391351645363067</v>
      </c>
      <c r="K389" s="136">
        <v>28.65</v>
      </c>
      <c r="L389" s="153">
        <f t="shared" si="245"/>
        <v>0.21759456013599648</v>
      </c>
      <c r="M389" s="136">
        <v>20.08</v>
      </c>
      <c r="N389" s="153">
        <f t="shared" si="246"/>
        <v>0.15535097813578824</v>
      </c>
      <c r="O389" s="157">
        <v>108.45</v>
      </c>
      <c r="P389" s="153">
        <f>(O389-O353)/O353</f>
        <v>0.5259603208104687</v>
      </c>
      <c r="Q389" s="157">
        <v>67.27</v>
      </c>
      <c r="R389" s="135">
        <f>(Q389-Q353)/Q353</f>
        <v>0.13881835110885382</v>
      </c>
    </row>
    <row r="390" spans="1:18" s="5" customFormat="1" ht="17.25" hidden="1" thickBot="1">
      <c r="A390" s="42"/>
      <c r="B390" s="14" t="s">
        <v>8</v>
      </c>
      <c r="C390" s="80">
        <f>C388-C389</f>
        <v>108.34999999999991</v>
      </c>
      <c r="D390" s="363">
        <f t="shared" si="241"/>
        <v>-0.11478758169934657</v>
      </c>
      <c r="E390" s="87">
        <f>E388-E389</f>
        <v>15.63</v>
      </c>
      <c r="F390" s="363">
        <f t="shared" si="242"/>
        <v>-0.002552648372686608</v>
      </c>
      <c r="G390" s="76">
        <f>G388-G389</f>
        <v>159.82</v>
      </c>
      <c r="H390" s="150">
        <f t="shared" si="243"/>
        <v>0.10909090909090909</v>
      </c>
      <c r="I390" s="87">
        <f>I388-I389</f>
        <v>17.619999999999997</v>
      </c>
      <c r="J390" s="334">
        <f t="shared" si="244"/>
        <v>-0.021111111111111254</v>
      </c>
      <c r="K390" s="87">
        <f>K388-K389</f>
        <v>9.270000000000003</v>
      </c>
      <c r="L390" s="370">
        <f t="shared" si="245"/>
        <v>0.03691275167785296</v>
      </c>
      <c r="M390" s="87">
        <f>M388-M389</f>
        <v>32.9</v>
      </c>
      <c r="N390" s="370">
        <f t="shared" si="246"/>
        <v>0.1617231638418077</v>
      </c>
      <c r="O390" s="140">
        <f>O388-O389</f>
        <v>-76.76</v>
      </c>
      <c r="P390" s="334">
        <f>(O390-O354)/-O354</f>
        <v>-0.6194092827004224</v>
      </c>
      <c r="Q390" s="140">
        <f>Q388-Q389</f>
        <v>-21.139999999999993</v>
      </c>
      <c r="R390" s="371">
        <f>(Q390-Q354)/-Q354</f>
        <v>-0.13108614232209717</v>
      </c>
    </row>
    <row r="391" spans="1:18" ht="17.25" hidden="1" thickTop="1">
      <c r="A391" s="10">
        <v>2017</v>
      </c>
      <c r="B391" s="127" t="s">
        <v>7</v>
      </c>
      <c r="C391" s="128">
        <v>963.73</v>
      </c>
      <c r="D391" s="125">
        <f t="shared" si="241"/>
        <v>0.13532266804891266</v>
      </c>
      <c r="E391" s="129">
        <v>32.89</v>
      </c>
      <c r="F391" s="125">
        <f t="shared" si="242"/>
        <v>-0.01023171832681301</v>
      </c>
      <c r="G391" s="130">
        <v>528.14</v>
      </c>
      <c r="H391" s="148">
        <f t="shared" si="243"/>
        <v>0.15430344887878647</v>
      </c>
      <c r="I391" s="330">
        <v>89.6</v>
      </c>
      <c r="J391" s="148">
        <f t="shared" si="244"/>
        <v>0.21310587598158673</v>
      </c>
      <c r="K391" s="155">
        <v>51.46</v>
      </c>
      <c r="L391" s="148">
        <f t="shared" si="245"/>
        <v>0.16214995483288167</v>
      </c>
      <c r="M391" s="155">
        <v>71.27</v>
      </c>
      <c r="N391" s="148">
        <f t="shared" si="246"/>
        <v>0.1346919280369367</v>
      </c>
      <c r="O391" s="156">
        <v>39.64</v>
      </c>
      <c r="P391" s="148">
        <f>(O391-O355)/O355</f>
        <v>0.23720349563046197</v>
      </c>
      <c r="Q391" s="156">
        <v>61.52</v>
      </c>
      <c r="R391" s="106">
        <f>(Q391-Q355)/Q355</f>
        <v>0.11590785416288772</v>
      </c>
    </row>
    <row r="392" spans="1:18" ht="16.5" hidden="1">
      <c r="A392" s="126" t="s">
        <v>402</v>
      </c>
      <c r="B392" s="131" t="s">
        <v>6</v>
      </c>
      <c r="C392" s="132">
        <v>827.6</v>
      </c>
      <c r="D392" s="133">
        <f t="shared" si="241"/>
        <v>0.21965956819689053</v>
      </c>
      <c r="E392" s="134">
        <v>10.58</v>
      </c>
      <c r="F392" s="133">
        <f t="shared" si="242"/>
        <v>0</v>
      </c>
      <c r="G392" s="100">
        <v>314.51</v>
      </c>
      <c r="H392" s="153">
        <f t="shared" si="243"/>
        <v>0.20956080301515273</v>
      </c>
      <c r="I392" s="136">
        <v>66.54</v>
      </c>
      <c r="J392" s="153">
        <f t="shared" si="244"/>
        <v>0.33373421527360203</v>
      </c>
      <c r="K392" s="136">
        <v>39.05</v>
      </c>
      <c r="L392" s="153">
        <f t="shared" si="245"/>
        <v>0.22452179366572583</v>
      </c>
      <c r="M392" s="136">
        <v>26.99</v>
      </c>
      <c r="N392" s="153">
        <f t="shared" si="246"/>
        <v>0.16537132987910183</v>
      </c>
      <c r="O392" s="157">
        <v>150.38</v>
      </c>
      <c r="P392" s="153">
        <f>(O392-O356)/O356</f>
        <v>0.5257711038961038</v>
      </c>
      <c r="Q392" s="157">
        <v>90.97</v>
      </c>
      <c r="R392" s="135">
        <f>(Q392-Q356)/Q356</f>
        <v>0.1452851567417851</v>
      </c>
    </row>
    <row r="393" spans="1:18" s="5" customFormat="1" ht="17.25" hidden="1" thickBot="1">
      <c r="A393" s="42"/>
      <c r="B393" s="14" t="s">
        <v>8</v>
      </c>
      <c r="C393" s="80">
        <f>C391-C392</f>
        <v>136.13</v>
      </c>
      <c r="D393" s="363">
        <f t="shared" si="241"/>
        <v>-0.20069285420703453</v>
      </c>
      <c r="E393" s="87">
        <f>E391-E392</f>
        <v>22.310000000000002</v>
      </c>
      <c r="F393" s="363">
        <f t="shared" si="242"/>
        <v>-0.015011037527593658</v>
      </c>
      <c r="G393" s="76">
        <f>G391-G392</f>
        <v>213.63</v>
      </c>
      <c r="H393" s="150">
        <f t="shared" si="243"/>
        <v>0.08156136087484789</v>
      </c>
      <c r="I393" s="87">
        <f>I391-I392</f>
        <v>23.059999999999988</v>
      </c>
      <c r="J393" s="334">
        <f t="shared" si="244"/>
        <v>-0.037964121818940794</v>
      </c>
      <c r="K393" s="87">
        <f>K391-K392</f>
        <v>12.410000000000004</v>
      </c>
      <c r="L393" s="370">
        <f t="shared" si="245"/>
        <v>0.0016142050040357648</v>
      </c>
      <c r="M393" s="87">
        <f>M391-M392</f>
        <v>44.28</v>
      </c>
      <c r="N393" s="370">
        <f t="shared" si="246"/>
        <v>0.11677175283732648</v>
      </c>
      <c r="O393" s="140">
        <f>O391-O392</f>
        <v>-110.74</v>
      </c>
      <c r="P393" s="334">
        <f>(O393-O357)/-O357</f>
        <v>-0.6647624774503905</v>
      </c>
      <c r="Q393" s="140">
        <f>Q391-Q392</f>
        <v>-29.449999999999996</v>
      </c>
      <c r="R393" s="371">
        <f>(Q393-Q357)/-Q357</f>
        <v>-0.21193415637860044</v>
      </c>
    </row>
    <row r="394" spans="1:18" ht="17.25" hidden="1" thickTop="1">
      <c r="A394" s="10">
        <v>2017</v>
      </c>
      <c r="B394" s="127" t="s">
        <v>7</v>
      </c>
      <c r="C394" s="128">
        <v>1218.8</v>
      </c>
      <c r="D394" s="125">
        <f aca="true" t="shared" si="247" ref="D394:D402">(C394-C358)/C358</f>
        <v>0.12409499654138802</v>
      </c>
      <c r="E394" s="129">
        <v>41.83</v>
      </c>
      <c r="F394" s="125">
        <f aca="true" t="shared" si="248" ref="F394:F402">(E394-E358)/E358</f>
        <v>-0.0059410646387832704</v>
      </c>
      <c r="G394" s="130">
        <v>664.17</v>
      </c>
      <c r="H394" s="148">
        <f aca="true" t="shared" si="249" ref="H394:H402">(G394-G358)/G358</f>
        <v>0.14079354173823413</v>
      </c>
      <c r="I394" s="330">
        <v>115.36</v>
      </c>
      <c r="J394" s="148">
        <f aca="true" t="shared" si="250" ref="J394:J402">(I394-I358)/I358</f>
        <v>0.2166209660409197</v>
      </c>
      <c r="K394" s="155">
        <v>64.43</v>
      </c>
      <c r="L394" s="148">
        <f aca="true" t="shared" si="251" ref="L394:L402">(K394-K358)/K358</f>
        <v>0.13074763074763093</v>
      </c>
      <c r="M394" s="155">
        <v>90.85</v>
      </c>
      <c r="N394" s="148">
        <f aca="true" t="shared" si="252" ref="N394:N402">(M394-M358)/M358</f>
        <v>0.14061519146264895</v>
      </c>
      <c r="O394" s="156">
        <v>50.05</v>
      </c>
      <c r="P394" s="148">
        <f>(O394-O358)/O358</f>
        <v>0.2057335581787521</v>
      </c>
      <c r="Q394" s="156">
        <v>77.32</v>
      </c>
      <c r="R394" s="106">
        <f>(Q394-Q358)/Q358</f>
        <v>0.0884009009009007</v>
      </c>
    </row>
    <row r="395" spans="1:18" ht="16.5" hidden="1">
      <c r="A395" s="126" t="s">
        <v>48</v>
      </c>
      <c r="B395" s="131" t="s">
        <v>6</v>
      </c>
      <c r="C395" s="132">
        <v>1048.2</v>
      </c>
      <c r="D395" s="133">
        <f t="shared" si="247"/>
        <v>0.19276285844333194</v>
      </c>
      <c r="E395" s="134">
        <v>13.23</v>
      </c>
      <c r="F395" s="133">
        <f t="shared" si="248"/>
        <v>0.006083650190114073</v>
      </c>
      <c r="G395" s="100">
        <v>400.35</v>
      </c>
      <c r="H395" s="153">
        <f t="shared" si="249"/>
        <v>0.1894646146532772</v>
      </c>
      <c r="I395" s="136">
        <v>85.43</v>
      </c>
      <c r="J395" s="153">
        <f t="shared" si="250"/>
        <v>0.31168432366037174</v>
      </c>
      <c r="K395" s="136">
        <v>49.2</v>
      </c>
      <c r="L395" s="153">
        <f t="shared" si="251"/>
        <v>0.14525139664804473</v>
      </c>
      <c r="M395" s="136">
        <v>34.57</v>
      </c>
      <c r="N395" s="153">
        <f t="shared" si="252"/>
        <v>0.15271757252417478</v>
      </c>
      <c r="O395" s="157">
        <v>186.95</v>
      </c>
      <c r="P395" s="153">
        <f>(O395-O359)/O359</f>
        <v>0.45181331055370016</v>
      </c>
      <c r="Q395" s="157">
        <v>113.82</v>
      </c>
      <c r="R395" s="135">
        <f>(Q395-Q359)/Q359</f>
        <v>0.11577296343495723</v>
      </c>
    </row>
    <row r="396" spans="1:18" s="5" customFormat="1" ht="17.25" hidden="1" thickBot="1">
      <c r="A396" s="42"/>
      <c r="B396" s="14" t="s">
        <v>8</v>
      </c>
      <c r="C396" s="80">
        <f>C394-C395</f>
        <v>170.5999999999999</v>
      </c>
      <c r="D396" s="363">
        <f t="shared" si="247"/>
        <v>-0.16962764662935084</v>
      </c>
      <c r="E396" s="87">
        <f>E394-E395</f>
        <v>28.599999999999998</v>
      </c>
      <c r="F396" s="363">
        <f t="shared" si="248"/>
        <v>-0.011406844106463943</v>
      </c>
      <c r="G396" s="76">
        <f>G394-G395</f>
        <v>263.81999999999994</v>
      </c>
      <c r="H396" s="150">
        <f t="shared" si="249"/>
        <v>0.07409820047227372</v>
      </c>
      <c r="I396" s="87">
        <f>I394-I395</f>
        <v>29.929999999999993</v>
      </c>
      <c r="J396" s="150">
        <f t="shared" si="250"/>
        <v>0.008083529808015995</v>
      </c>
      <c r="K396" s="87">
        <f>K394-K395</f>
        <v>15.230000000000004</v>
      </c>
      <c r="L396" s="370">
        <f t="shared" si="251"/>
        <v>0.08630527817403769</v>
      </c>
      <c r="M396" s="87">
        <f>M394-M395</f>
        <v>56.279999999999994</v>
      </c>
      <c r="N396" s="370">
        <f t="shared" si="252"/>
        <v>0.13330648409182405</v>
      </c>
      <c r="O396" s="140">
        <f>O394-O395</f>
        <v>-136.89999999999998</v>
      </c>
      <c r="P396" s="334">
        <f>(O396-O360)/-O360</f>
        <v>-0.5688746275498504</v>
      </c>
      <c r="Q396" s="140">
        <f>Q394-Q395</f>
        <v>-36.5</v>
      </c>
      <c r="R396" s="371">
        <f>(Q396-Q360)/-Q360</f>
        <v>-0.17855989667420089</v>
      </c>
    </row>
    <row r="397" spans="1:18" ht="17.25" hidden="1" thickTop="1">
      <c r="A397" s="10">
        <v>2017</v>
      </c>
      <c r="B397" s="127" t="s">
        <v>7</v>
      </c>
      <c r="C397" s="128">
        <v>1476.93</v>
      </c>
      <c r="D397" s="125">
        <f t="shared" si="247"/>
        <v>0.12498000533191161</v>
      </c>
      <c r="E397" s="129">
        <v>49.85</v>
      </c>
      <c r="F397" s="125">
        <f t="shared" si="248"/>
        <v>-0.0006014434643143772</v>
      </c>
      <c r="G397" s="130">
        <v>811.5</v>
      </c>
      <c r="H397" s="148">
        <f t="shared" si="249"/>
        <v>0.14719104300376037</v>
      </c>
      <c r="I397" s="330">
        <v>137.94</v>
      </c>
      <c r="J397" s="148">
        <f t="shared" si="250"/>
        <v>0.1949064449064449</v>
      </c>
      <c r="K397" s="155">
        <v>77.68</v>
      </c>
      <c r="L397" s="148">
        <f t="shared" si="251"/>
        <v>0.12449334105385074</v>
      </c>
      <c r="M397" s="155">
        <v>109.43</v>
      </c>
      <c r="N397" s="148">
        <f t="shared" si="252"/>
        <v>0.13942107455226987</v>
      </c>
      <c r="O397" s="156">
        <v>59.44</v>
      </c>
      <c r="P397" s="148">
        <f>(O397-O361)/O361</f>
        <v>0.155296404275996</v>
      </c>
      <c r="Q397" s="156">
        <v>92.04</v>
      </c>
      <c r="R397" s="106">
        <f>(Q397-Q361)/Q361</f>
        <v>0.08333333333333348</v>
      </c>
    </row>
    <row r="398" spans="1:18" ht="16.5" hidden="1">
      <c r="A398" s="126" t="s">
        <v>49</v>
      </c>
      <c r="B398" s="131" t="s">
        <v>6</v>
      </c>
      <c r="C398" s="132">
        <v>1247.8</v>
      </c>
      <c r="D398" s="133">
        <f t="shared" si="247"/>
        <v>0.16426405411709816</v>
      </c>
      <c r="E398" s="134">
        <v>15.93</v>
      </c>
      <c r="F398" s="133">
        <f t="shared" si="248"/>
        <v>0.01659221442246329</v>
      </c>
      <c r="G398" s="100">
        <v>479.12</v>
      </c>
      <c r="H398" s="153">
        <f t="shared" si="249"/>
        <v>0.1671335655647853</v>
      </c>
      <c r="I398" s="136">
        <v>101.3</v>
      </c>
      <c r="J398" s="153">
        <f t="shared" si="250"/>
        <v>0.264985014985015</v>
      </c>
      <c r="K398" s="136">
        <v>58.33</v>
      </c>
      <c r="L398" s="153">
        <f t="shared" si="251"/>
        <v>0.11147103658536589</v>
      </c>
      <c r="M398" s="136">
        <v>41.35</v>
      </c>
      <c r="N398" s="153">
        <f t="shared" si="252"/>
        <v>0.13443072702331957</v>
      </c>
      <c r="O398" s="157">
        <v>217.61</v>
      </c>
      <c r="P398" s="153">
        <f>(O398-O362)/O362</f>
        <v>0.3774528421319156</v>
      </c>
      <c r="Q398" s="157">
        <v>134.75</v>
      </c>
      <c r="R398" s="135">
        <f>(Q398-Q362)/Q362</f>
        <v>0.10170877279045047</v>
      </c>
    </row>
    <row r="399" spans="1:18" s="5" customFormat="1" ht="17.25" hidden="1" thickBot="1">
      <c r="A399" s="42"/>
      <c r="B399" s="14" t="s">
        <v>8</v>
      </c>
      <c r="C399" s="80">
        <f>C397-C398</f>
        <v>229.1300000000001</v>
      </c>
      <c r="D399" s="363">
        <f t="shared" si="247"/>
        <v>-0.04964744919120616</v>
      </c>
      <c r="E399" s="87">
        <f>E397-E398</f>
        <v>33.92</v>
      </c>
      <c r="F399" s="363">
        <f t="shared" si="248"/>
        <v>-0.008477053493130639</v>
      </c>
      <c r="G399" s="76">
        <f>G397-G398</f>
        <v>332.38</v>
      </c>
      <c r="H399" s="150">
        <f t="shared" si="249"/>
        <v>0.11961464614140867</v>
      </c>
      <c r="I399" s="87">
        <f>I397-I398</f>
        <v>36.64</v>
      </c>
      <c r="J399" s="150">
        <f t="shared" si="250"/>
        <v>0.036199095022624465</v>
      </c>
      <c r="K399" s="87">
        <f>K397-K398</f>
        <v>19.35000000000001</v>
      </c>
      <c r="L399" s="370">
        <f t="shared" si="251"/>
        <v>0.16566265060241006</v>
      </c>
      <c r="M399" s="87">
        <f>M397-M398</f>
        <v>68.08000000000001</v>
      </c>
      <c r="N399" s="370">
        <f t="shared" si="252"/>
        <v>0.14247356939083752</v>
      </c>
      <c r="O399" s="140">
        <f>O397-O398</f>
        <v>-158.17000000000002</v>
      </c>
      <c r="P399" s="334">
        <f>(O399-O363)/-O363</f>
        <v>-0.48474608091617416</v>
      </c>
      <c r="Q399" s="140">
        <f>Q397-Q398</f>
        <v>-42.709999999999994</v>
      </c>
      <c r="R399" s="371">
        <f>(Q399-Q363)/-Q363</f>
        <v>-0.1435073627844708</v>
      </c>
    </row>
    <row r="400" spans="1:18" ht="17.25" hidden="1" thickTop="1">
      <c r="A400" s="10">
        <v>2017</v>
      </c>
      <c r="B400" s="127" t="s">
        <v>7</v>
      </c>
      <c r="C400" s="128">
        <v>1747.79</v>
      </c>
      <c r="D400" s="125">
        <f t="shared" si="247"/>
        <v>0.12487047632532484</v>
      </c>
      <c r="E400" s="129">
        <v>58.03</v>
      </c>
      <c r="F400" s="125">
        <f t="shared" si="248"/>
        <v>0.0005172413793103645</v>
      </c>
      <c r="G400" s="130">
        <v>960.68</v>
      </c>
      <c r="H400" s="148">
        <f t="shared" si="249"/>
        <v>0.14403439200695453</v>
      </c>
      <c r="I400" s="330">
        <v>163.71</v>
      </c>
      <c r="J400" s="148">
        <f t="shared" si="250"/>
        <v>0.1963607132417422</v>
      </c>
      <c r="K400" s="155">
        <v>92.51</v>
      </c>
      <c r="L400" s="148">
        <f t="shared" si="251"/>
        <v>0.1197046719922537</v>
      </c>
      <c r="M400" s="155">
        <v>128.71</v>
      </c>
      <c r="N400" s="148">
        <f t="shared" si="252"/>
        <v>0.13380902043692752</v>
      </c>
      <c r="O400" s="156">
        <v>69.64</v>
      </c>
      <c r="P400" s="148">
        <f>(O400-O364)/O364</f>
        <v>0.15259847732538892</v>
      </c>
      <c r="Q400" s="156">
        <v>109.23</v>
      </c>
      <c r="R400" s="106">
        <f>(Q400-Q364)/Q364</f>
        <v>0.09022856572512233</v>
      </c>
    </row>
    <row r="401" spans="1:18" ht="16.5" hidden="1">
      <c r="A401" s="126" t="s">
        <v>409</v>
      </c>
      <c r="B401" s="131" t="s">
        <v>6</v>
      </c>
      <c r="C401" s="132">
        <v>1464.64</v>
      </c>
      <c r="D401" s="133">
        <f t="shared" si="247"/>
        <v>0.14792695352300336</v>
      </c>
      <c r="E401" s="134">
        <v>18.72</v>
      </c>
      <c r="F401" s="133">
        <f t="shared" si="248"/>
        <v>0.014634146341463393</v>
      </c>
      <c r="G401" s="100">
        <v>565.66</v>
      </c>
      <c r="H401" s="153">
        <f t="shared" si="249"/>
        <v>0.15341951796419384</v>
      </c>
      <c r="I401" s="136">
        <v>117.16</v>
      </c>
      <c r="J401" s="153">
        <f t="shared" si="250"/>
        <v>0.23508328062407757</v>
      </c>
      <c r="K401" s="136">
        <v>67.23</v>
      </c>
      <c r="L401" s="153">
        <f t="shared" si="251"/>
        <v>0.0703709600382105</v>
      </c>
      <c r="M401" s="136">
        <v>48.58</v>
      </c>
      <c r="N401" s="153">
        <f t="shared" si="252"/>
        <v>0.13003023959060236</v>
      </c>
      <c r="O401" s="157">
        <v>255.93</v>
      </c>
      <c r="P401" s="153">
        <f>(O401-O365)/O365</f>
        <v>0.3467873493658896</v>
      </c>
      <c r="Q401" s="157">
        <v>157.51</v>
      </c>
      <c r="R401" s="135">
        <f>(Q401-Q365)/Q365</f>
        <v>0.0935916128584322</v>
      </c>
    </row>
    <row r="402" spans="1:18" s="5" customFormat="1" ht="17.25" hidden="1" thickBot="1">
      <c r="A402" s="42"/>
      <c r="B402" s="14" t="s">
        <v>8</v>
      </c>
      <c r="C402" s="80">
        <f>C400-C401</f>
        <v>283.14999999999986</v>
      </c>
      <c r="D402" s="122">
        <f t="shared" si="247"/>
        <v>0.019001691438442346</v>
      </c>
      <c r="E402" s="87">
        <f>E400-E401</f>
        <v>39.31</v>
      </c>
      <c r="F402" s="363">
        <f t="shared" si="248"/>
        <v>-0.006068268015170541</v>
      </c>
      <c r="G402" s="76">
        <f>G400-G401</f>
        <v>395.02</v>
      </c>
      <c r="H402" s="150">
        <f t="shared" si="249"/>
        <v>0.13085797715496258</v>
      </c>
      <c r="I402" s="87">
        <f>I400-I401</f>
        <v>46.55000000000001</v>
      </c>
      <c r="J402" s="150">
        <f t="shared" si="250"/>
        <v>0.10886136255359712</v>
      </c>
      <c r="K402" s="87">
        <f>K400-K401</f>
        <v>25.28</v>
      </c>
      <c r="L402" s="370">
        <f t="shared" si="251"/>
        <v>0.2761231701161029</v>
      </c>
      <c r="M402" s="87">
        <f>M400-M401</f>
        <v>80.13000000000001</v>
      </c>
      <c r="N402" s="370">
        <f t="shared" si="252"/>
        <v>0.1361122926414293</v>
      </c>
      <c r="O402" s="140">
        <f>O400-O401</f>
        <v>-186.29000000000002</v>
      </c>
      <c r="P402" s="334">
        <f>(O402-O366)/-O366</f>
        <v>-0.4373119358074223</v>
      </c>
      <c r="Q402" s="140">
        <f>Q400-Q401</f>
        <v>-48.27999999999999</v>
      </c>
      <c r="R402" s="371">
        <f>(Q402-Q366)/-Q366</f>
        <v>-0.10127737226277334</v>
      </c>
    </row>
    <row r="403" spans="1:18" ht="17.25" hidden="1" thickTop="1">
      <c r="A403" s="10">
        <v>2017</v>
      </c>
      <c r="B403" s="127" t="s">
        <v>7</v>
      </c>
      <c r="C403" s="128">
        <v>2025.37</v>
      </c>
      <c r="D403" s="125">
        <f aca="true" t="shared" si="253" ref="D403:D411">(C403-C367)/C367</f>
        <v>0.1251680499538904</v>
      </c>
      <c r="E403" s="129">
        <v>66.59</v>
      </c>
      <c r="F403" s="125">
        <f aca="true" t="shared" si="254" ref="F403:F411">(E403-E367)/E367</f>
        <v>0.0010523150932051622</v>
      </c>
      <c r="G403" s="130">
        <v>1118.19</v>
      </c>
      <c r="H403" s="148">
        <f aca="true" t="shared" si="255" ref="H403:H411">(G403-G367)/G367</f>
        <v>0.14541655142743004</v>
      </c>
      <c r="I403" s="330">
        <v>189.04</v>
      </c>
      <c r="J403" s="148">
        <f aca="true" t="shared" si="256" ref="J403:J411">(I403-I367)/I367</f>
        <v>0.1907281431090955</v>
      </c>
      <c r="K403" s="155">
        <v>107.75</v>
      </c>
      <c r="L403" s="148">
        <f aca="true" t="shared" si="257" ref="L403:L411">(K403-K367)/K367</f>
        <v>0.11901547408869034</v>
      </c>
      <c r="M403" s="155">
        <v>148.74</v>
      </c>
      <c r="N403" s="148">
        <f aca="true" t="shared" si="258" ref="N403:N411">(M403-M367)/M367</f>
        <v>0.13741683872447807</v>
      </c>
      <c r="O403" s="156">
        <v>79.14</v>
      </c>
      <c r="P403" s="148">
        <f>(O403-O367)/O367</f>
        <v>0.14298093587521674</v>
      </c>
      <c r="Q403" s="156">
        <v>125.66</v>
      </c>
      <c r="R403" s="106">
        <f>(Q403-Q367)/Q367</f>
        <v>0.0968924581005586</v>
      </c>
    </row>
    <row r="404" spans="1:18" ht="16.5" hidden="1">
      <c r="A404" s="126" t="s">
        <v>51</v>
      </c>
      <c r="B404" s="131" t="s">
        <v>6</v>
      </c>
      <c r="C404" s="132">
        <v>1684.96</v>
      </c>
      <c r="D404" s="133">
        <f t="shared" si="253"/>
        <v>0.13675830662843652</v>
      </c>
      <c r="E404" s="134">
        <v>21.67</v>
      </c>
      <c r="F404" s="133">
        <f t="shared" si="254"/>
        <v>0.003705419175544319</v>
      </c>
      <c r="G404" s="100">
        <v>653.13</v>
      </c>
      <c r="H404" s="153">
        <f t="shared" si="255"/>
        <v>0.13829342256614038</v>
      </c>
      <c r="I404" s="136">
        <v>134.22</v>
      </c>
      <c r="J404" s="153">
        <f t="shared" si="256"/>
        <v>0.2173045528750226</v>
      </c>
      <c r="K404" s="136">
        <v>75.69</v>
      </c>
      <c r="L404" s="153">
        <f t="shared" si="257"/>
        <v>0.046743189047158004</v>
      </c>
      <c r="M404" s="136">
        <v>55.63</v>
      </c>
      <c r="N404" s="153">
        <f t="shared" si="258"/>
        <v>0.11260000000000005</v>
      </c>
      <c r="O404" s="157">
        <v>291.96</v>
      </c>
      <c r="P404" s="153">
        <f>(O404-O368)/O368</f>
        <v>0.31359668856294426</v>
      </c>
      <c r="Q404" s="157">
        <v>181.39</v>
      </c>
      <c r="R404" s="135">
        <f>(Q404-Q368)/Q368</f>
        <v>0.09008413461538449</v>
      </c>
    </row>
    <row r="405" spans="1:18" s="5" customFormat="1" ht="17.25" hidden="1" thickBot="1">
      <c r="A405" s="42"/>
      <c r="B405" s="14" t="s">
        <v>8</v>
      </c>
      <c r="C405" s="80">
        <f>C403-C404</f>
        <v>340.40999999999985</v>
      </c>
      <c r="D405" s="122">
        <f t="shared" si="253"/>
        <v>0.07111167049494954</v>
      </c>
      <c r="E405" s="87">
        <f>E403-E404</f>
        <v>44.92</v>
      </c>
      <c r="F405" s="363">
        <f t="shared" si="254"/>
        <v>-0.00022256843979503465</v>
      </c>
      <c r="G405" s="76">
        <f>G403-G404</f>
        <v>465.06000000000006</v>
      </c>
      <c r="H405" s="150">
        <f t="shared" si="255"/>
        <v>0.1555721207603429</v>
      </c>
      <c r="I405" s="87">
        <f>I403-I404</f>
        <v>54.81999999999999</v>
      </c>
      <c r="J405" s="150">
        <f t="shared" si="256"/>
        <v>0.13030927835051564</v>
      </c>
      <c r="K405" s="87">
        <f>K403-K404</f>
        <v>32.06</v>
      </c>
      <c r="L405" s="370">
        <f t="shared" si="257"/>
        <v>0.33694745621351113</v>
      </c>
      <c r="M405" s="87">
        <f>M403-M404</f>
        <v>93.11000000000001</v>
      </c>
      <c r="N405" s="370">
        <f t="shared" si="258"/>
        <v>0.1527794973381206</v>
      </c>
      <c r="O405" s="140">
        <f>O403-O404</f>
        <v>-212.82</v>
      </c>
      <c r="P405" s="334">
        <f>(O405-O369)/-O369</f>
        <v>-0.3907985884198145</v>
      </c>
      <c r="Q405" s="140">
        <f>Q403-Q404</f>
        <v>-55.72999999999999</v>
      </c>
      <c r="R405" s="371">
        <f>(Q405-Q369)/-Q369</f>
        <v>-0.07503858024691332</v>
      </c>
    </row>
    <row r="406" spans="1:18" ht="17.25" hidden="1" thickTop="1">
      <c r="A406" s="10">
        <v>2017</v>
      </c>
      <c r="B406" s="127" t="s">
        <v>7</v>
      </c>
      <c r="C406" s="128">
        <v>2314.04</v>
      </c>
      <c r="D406" s="125">
        <f t="shared" si="253"/>
        <v>0.14240295420099824</v>
      </c>
      <c r="E406" s="129">
        <v>75.49</v>
      </c>
      <c r="F406" s="125">
        <f t="shared" si="254"/>
        <v>0.014923366496369985</v>
      </c>
      <c r="G406" s="130">
        <v>1283.23</v>
      </c>
      <c r="H406" s="148">
        <f t="shared" si="255"/>
        <v>0.15854715516151763</v>
      </c>
      <c r="I406" s="330">
        <v>214.86</v>
      </c>
      <c r="J406" s="148">
        <f t="shared" si="256"/>
        <v>0.20701084208752332</v>
      </c>
      <c r="K406" s="155">
        <v>123.33</v>
      </c>
      <c r="L406" s="148">
        <f t="shared" si="257"/>
        <v>0.1313640950371525</v>
      </c>
      <c r="M406" s="155">
        <v>168.21</v>
      </c>
      <c r="N406" s="148">
        <f t="shared" si="258"/>
        <v>0.15711632386324553</v>
      </c>
      <c r="O406" s="156">
        <v>89.77</v>
      </c>
      <c r="P406" s="148">
        <f>(O406-O370)/O370</f>
        <v>0.15593613185681174</v>
      </c>
      <c r="Q406" s="156">
        <v>141.95</v>
      </c>
      <c r="R406" s="106">
        <f>(Q406-Q370)/Q370</f>
        <v>0.12963552443100423</v>
      </c>
    </row>
    <row r="407" spans="1:18" ht="16.5" hidden="1">
      <c r="A407" s="126" t="s">
        <v>52</v>
      </c>
      <c r="B407" s="131" t="s">
        <v>6</v>
      </c>
      <c r="C407" s="132">
        <v>1907</v>
      </c>
      <c r="D407" s="133">
        <f t="shared" si="253"/>
        <v>0.1460267666660657</v>
      </c>
      <c r="E407" s="134">
        <v>24.65</v>
      </c>
      <c r="F407" s="133">
        <f t="shared" si="254"/>
        <v>0.019016122364613364</v>
      </c>
      <c r="G407" s="100">
        <v>743.08</v>
      </c>
      <c r="H407" s="153">
        <f t="shared" si="255"/>
        <v>0.13433473774195517</v>
      </c>
      <c r="I407" s="136">
        <v>149.86</v>
      </c>
      <c r="J407" s="153">
        <f t="shared" si="256"/>
        <v>0.22344681198465197</v>
      </c>
      <c r="K407" s="136">
        <v>84.52</v>
      </c>
      <c r="L407" s="153">
        <f t="shared" si="257"/>
        <v>0.04591015963370862</v>
      </c>
      <c r="M407" s="136">
        <v>62.53</v>
      </c>
      <c r="N407" s="153">
        <f t="shared" si="258"/>
        <v>0.12040852893746638</v>
      </c>
      <c r="O407" s="157">
        <v>329.15</v>
      </c>
      <c r="P407" s="153">
        <f>(O407-O371)/O371</f>
        <v>0.3323213924306819</v>
      </c>
      <c r="Q407" s="157">
        <v>204.86</v>
      </c>
      <c r="R407" s="135">
        <f>(Q407-Q371)/Q371</f>
        <v>0.1083698533787805</v>
      </c>
    </row>
    <row r="408" spans="1:18" s="5" customFormat="1" ht="17.25" hidden="1" thickBot="1">
      <c r="A408" s="42"/>
      <c r="B408" s="14" t="s">
        <v>8</v>
      </c>
      <c r="C408" s="80">
        <f>C406-C407</f>
        <v>407.03999999999996</v>
      </c>
      <c r="D408" s="122">
        <f t="shared" si="253"/>
        <v>0.1257259804192711</v>
      </c>
      <c r="E408" s="87">
        <f>E406-E407</f>
        <v>50.839999999999996</v>
      </c>
      <c r="F408" s="122">
        <f t="shared" si="254"/>
        <v>0.012950787009364388</v>
      </c>
      <c r="G408" s="76">
        <f>G406-G407</f>
        <v>540.15</v>
      </c>
      <c r="H408" s="150">
        <f t="shared" si="255"/>
        <v>0.1935961461970216</v>
      </c>
      <c r="I408" s="87">
        <f>I406-I407</f>
        <v>65</v>
      </c>
      <c r="J408" s="150">
        <f t="shared" si="256"/>
        <v>0.17074927953890498</v>
      </c>
      <c r="K408" s="87">
        <f>K406-K407</f>
        <v>38.81</v>
      </c>
      <c r="L408" s="370">
        <f t="shared" si="257"/>
        <v>0.376241134751773</v>
      </c>
      <c r="M408" s="87">
        <f>M406-M407</f>
        <v>105.68</v>
      </c>
      <c r="N408" s="370">
        <f t="shared" si="258"/>
        <v>0.17999106744082183</v>
      </c>
      <c r="O408" s="140">
        <f>O406-O407</f>
        <v>-239.38</v>
      </c>
      <c r="P408" s="334">
        <f>(O408-O372)/-O372</f>
        <v>-0.4131884999114468</v>
      </c>
      <c r="Q408" s="140">
        <f>Q406-Q407</f>
        <v>-62.910000000000025</v>
      </c>
      <c r="R408" s="371">
        <f>(Q408-Q372)/-Q372</f>
        <v>-0.06320770660807855</v>
      </c>
    </row>
    <row r="409" spans="1:18" ht="17.25" hidden="1" thickTop="1">
      <c r="A409" s="10">
        <v>2017</v>
      </c>
      <c r="B409" s="127" t="s">
        <v>7</v>
      </c>
      <c r="C409" s="128">
        <v>2589.47</v>
      </c>
      <c r="D409" s="125">
        <f t="shared" si="253"/>
        <v>0.12931812730325562</v>
      </c>
      <c r="E409" s="129">
        <v>83.92</v>
      </c>
      <c r="F409" s="125">
        <f t="shared" si="254"/>
        <v>0.003587658454915058</v>
      </c>
      <c r="G409" s="130">
        <v>1443.82</v>
      </c>
      <c r="H409" s="148">
        <f t="shared" si="255"/>
        <v>0.14811221730971086</v>
      </c>
      <c r="I409" s="330">
        <v>238.39</v>
      </c>
      <c r="J409" s="148">
        <f t="shared" si="256"/>
        <v>0.18761520450356198</v>
      </c>
      <c r="K409" s="155">
        <v>137.62</v>
      </c>
      <c r="L409" s="148">
        <f t="shared" si="257"/>
        <v>0.10867638765810046</v>
      </c>
      <c r="M409" s="155">
        <v>187.8</v>
      </c>
      <c r="N409" s="148">
        <f t="shared" si="258"/>
        <v>0.14722052535125243</v>
      </c>
      <c r="O409" s="156">
        <v>98.46</v>
      </c>
      <c r="P409" s="148">
        <f>(O409-O373)/O373</f>
        <v>0.10741198965245752</v>
      </c>
      <c r="Q409" s="156">
        <v>158.34</v>
      </c>
      <c r="R409" s="106">
        <f>(Q409-Q373)/Q373</f>
        <v>0.11861533027198863</v>
      </c>
    </row>
    <row r="410" spans="1:18" ht="16.5" hidden="1">
      <c r="A410" s="126" t="s">
        <v>53</v>
      </c>
      <c r="B410" s="131" t="s">
        <v>6</v>
      </c>
      <c r="C410" s="132">
        <v>2129.8</v>
      </c>
      <c r="D410" s="133">
        <f t="shared" si="253"/>
        <v>0.12861003656404021</v>
      </c>
      <c r="E410" s="134">
        <v>27.64</v>
      </c>
      <c r="F410" s="133">
        <f t="shared" si="254"/>
        <v>0.007655851257747023</v>
      </c>
      <c r="G410" s="100">
        <v>837.98</v>
      </c>
      <c r="H410" s="153">
        <f t="shared" si="255"/>
        <v>0.11994974807211686</v>
      </c>
      <c r="I410" s="136">
        <v>167.45</v>
      </c>
      <c r="J410" s="153">
        <f t="shared" si="256"/>
        <v>0.21675628542363015</v>
      </c>
      <c r="K410" s="136">
        <v>93.45</v>
      </c>
      <c r="L410" s="153">
        <f t="shared" si="257"/>
        <v>0.03557180851063839</v>
      </c>
      <c r="M410" s="136">
        <v>69.53</v>
      </c>
      <c r="N410" s="153">
        <f t="shared" si="258"/>
        <v>0.11088033232145705</v>
      </c>
      <c r="O410" s="157">
        <v>362.04</v>
      </c>
      <c r="P410" s="153">
        <f>(O410-O374)/O374</f>
        <v>0.27748764996471437</v>
      </c>
      <c r="Q410" s="157">
        <v>229.55</v>
      </c>
      <c r="R410" s="135">
        <f>(Q410-Q374)/Q374</f>
        <v>0.10498700298449987</v>
      </c>
    </row>
    <row r="411" spans="1:18" s="5" customFormat="1" ht="17.25" hidden="1" thickBot="1">
      <c r="A411" s="42"/>
      <c r="B411" s="14" t="s">
        <v>8</v>
      </c>
      <c r="C411" s="80">
        <f>C409-C410</f>
        <v>459.6699999999996</v>
      </c>
      <c r="D411" s="122">
        <f t="shared" si="253"/>
        <v>0.13261057040778543</v>
      </c>
      <c r="E411" s="87">
        <f>E409-E410</f>
        <v>56.28</v>
      </c>
      <c r="F411" s="122">
        <f t="shared" si="254"/>
        <v>0.0016017084890549262</v>
      </c>
      <c r="G411" s="76">
        <f>G409-G410</f>
        <v>605.8399999999999</v>
      </c>
      <c r="H411" s="150">
        <f t="shared" si="255"/>
        <v>0.18948422437319618</v>
      </c>
      <c r="I411" s="87">
        <f>I409-I410</f>
        <v>70.94</v>
      </c>
      <c r="J411" s="150">
        <f t="shared" si="256"/>
        <v>0.12406908572334042</v>
      </c>
      <c r="K411" s="87">
        <f>K409-K410</f>
        <v>44.17</v>
      </c>
      <c r="L411" s="370">
        <f t="shared" si="257"/>
        <v>0.3033343169076424</v>
      </c>
      <c r="M411" s="87">
        <f>M409-M410</f>
        <v>118.27000000000001</v>
      </c>
      <c r="N411" s="370">
        <f t="shared" si="258"/>
        <v>0.16971615072693133</v>
      </c>
      <c r="O411" s="140">
        <f>O409-O410</f>
        <v>-263.58000000000004</v>
      </c>
      <c r="P411" s="334">
        <f>(O411-O375)/-O375</f>
        <v>-0.3552367730988743</v>
      </c>
      <c r="Q411" s="140">
        <f>Q409-Q410</f>
        <v>-71.21000000000001</v>
      </c>
      <c r="R411" s="371">
        <f>(Q411-Q375)/-Q375</f>
        <v>-0.07584227224656308</v>
      </c>
    </row>
    <row r="412" spans="1:18" ht="17.25" hidden="1" thickTop="1">
      <c r="A412" s="10">
        <v>2017</v>
      </c>
      <c r="B412" s="127" t="s">
        <v>7</v>
      </c>
      <c r="C412" s="128">
        <v>2877.45</v>
      </c>
      <c r="D412" s="125">
        <f aca="true" t="shared" si="259" ref="D412:D420">(C412-C376)/C376</f>
        <v>0.1300736377025036</v>
      </c>
      <c r="E412" s="129">
        <v>92.16</v>
      </c>
      <c r="F412" s="125">
        <f aca="true" t="shared" si="260" ref="F412:F420">(E412-E376)/E376</f>
        <v>0.006663025669033309</v>
      </c>
      <c r="G412" s="130">
        <v>1610.03</v>
      </c>
      <c r="H412" s="148">
        <f aca="true" t="shared" si="261" ref="H412:H420">(G412-G376)/G376</f>
        <v>0.14870861872146124</v>
      </c>
      <c r="I412" s="330">
        <v>263.77</v>
      </c>
      <c r="J412" s="148">
        <f aca="true" t="shared" si="262" ref="J412:J420">(I412-I376)/I376</f>
        <v>0.18628288733977957</v>
      </c>
      <c r="K412" s="155">
        <v>152.37</v>
      </c>
      <c r="L412" s="148">
        <f aca="true" t="shared" si="263" ref="L412:L420">(K412-K376)/K376</f>
        <v>0.10261234532165864</v>
      </c>
      <c r="M412" s="155">
        <v>208.66</v>
      </c>
      <c r="N412" s="148">
        <f aca="true" t="shared" si="264" ref="N412:N420">(M412-M376)/M376</f>
        <v>0.1526266364690935</v>
      </c>
      <c r="O412" s="156">
        <v>107.81</v>
      </c>
      <c r="P412" s="148">
        <f>(O412-O376)/O376</f>
        <v>0.08898989898989901</v>
      </c>
      <c r="Q412" s="156">
        <v>175.66</v>
      </c>
      <c r="R412" s="106">
        <f>(Q412-Q376)/Q376</f>
        <v>0.12321759703305846</v>
      </c>
    </row>
    <row r="413" spans="1:18" ht="16.5" hidden="1">
      <c r="A413" s="126" t="s">
        <v>54</v>
      </c>
      <c r="B413" s="131" t="s">
        <v>6</v>
      </c>
      <c r="C413" s="132">
        <v>2358.95</v>
      </c>
      <c r="D413" s="133">
        <f t="shared" si="259"/>
        <v>0.12475027535271366</v>
      </c>
      <c r="E413" s="134">
        <v>30.63</v>
      </c>
      <c r="F413" s="133">
        <f t="shared" si="260"/>
        <v>0.0016350555918901476</v>
      </c>
      <c r="G413" s="100">
        <v>932</v>
      </c>
      <c r="H413" s="153">
        <f t="shared" si="261"/>
        <v>0.11844473778951164</v>
      </c>
      <c r="I413" s="136">
        <v>186.41</v>
      </c>
      <c r="J413" s="153">
        <f t="shared" si="262"/>
        <v>0.21844565004248634</v>
      </c>
      <c r="K413" s="136">
        <v>101.87</v>
      </c>
      <c r="L413" s="153">
        <f t="shared" si="263"/>
        <v>0.027640472107333898</v>
      </c>
      <c r="M413" s="136">
        <v>76.87</v>
      </c>
      <c r="N413" s="153">
        <f t="shared" si="264"/>
        <v>0.10683945284377251</v>
      </c>
      <c r="O413" s="157">
        <v>397.49</v>
      </c>
      <c r="P413" s="153">
        <f>(O413-O377)/O377</f>
        <v>0.2585568185416206</v>
      </c>
      <c r="Q413" s="157">
        <v>253.52</v>
      </c>
      <c r="R413" s="135">
        <f>(Q413-Q377)/Q377</f>
        <v>0.10509568022318126</v>
      </c>
    </row>
    <row r="414" spans="1:18" s="5" customFormat="1" ht="17.25" hidden="1" thickBot="1">
      <c r="A414" s="42"/>
      <c r="B414" s="14" t="s">
        <v>8</v>
      </c>
      <c r="C414" s="80">
        <f>C412-C413</f>
        <v>518.5</v>
      </c>
      <c r="D414" s="122">
        <f t="shared" si="259"/>
        <v>0.15494275404285637</v>
      </c>
      <c r="E414" s="87">
        <f>E412-E413</f>
        <v>61.53</v>
      </c>
      <c r="F414" s="122">
        <f t="shared" si="260"/>
        <v>0.009184845005740565</v>
      </c>
      <c r="G414" s="76">
        <f>G412-G413</f>
        <v>678.03</v>
      </c>
      <c r="H414" s="150">
        <f t="shared" si="261"/>
        <v>0.19308463839521384</v>
      </c>
      <c r="I414" s="87">
        <f>I412-I413</f>
        <v>77.35999999999999</v>
      </c>
      <c r="J414" s="150">
        <f t="shared" si="262"/>
        <v>0.11534025374855827</v>
      </c>
      <c r="K414" s="87">
        <f>K412-K413</f>
        <v>50.5</v>
      </c>
      <c r="L414" s="370">
        <f t="shared" si="263"/>
        <v>0.29288274449564766</v>
      </c>
      <c r="M414" s="87">
        <f>M412-M413</f>
        <v>131.79</v>
      </c>
      <c r="N414" s="370">
        <f t="shared" si="264"/>
        <v>0.1811256497580211</v>
      </c>
      <c r="O414" s="140">
        <f>O412-O413</f>
        <v>-289.68</v>
      </c>
      <c r="P414" s="334">
        <f>(O414-O378)/-O378</f>
        <v>-0.3359774938892221</v>
      </c>
      <c r="Q414" s="140">
        <f>Q412-Q413</f>
        <v>-77.86000000000001</v>
      </c>
      <c r="R414" s="371">
        <f>(Q414-Q378)/-Q378</f>
        <v>-0.06628321007943033</v>
      </c>
    </row>
    <row r="415" spans="1:18" ht="17.25" thickTop="1">
      <c r="A415" s="10"/>
      <c r="B415" s="127" t="s">
        <v>7</v>
      </c>
      <c r="C415" s="128">
        <v>3172.49</v>
      </c>
      <c r="D415" s="125">
        <f t="shared" si="259"/>
        <v>0.1317306526066452</v>
      </c>
      <c r="E415" s="129">
        <v>100.76</v>
      </c>
      <c r="F415" s="125">
        <f t="shared" si="260"/>
        <v>0.014702920443101793</v>
      </c>
      <c r="G415" s="130">
        <v>1779.09</v>
      </c>
      <c r="H415" s="148">
        <f t="shared" si="261"/>
        <v>0.15342574103368678</v>
      </c>
      <c r="I415" s="330">
        <v>290.44</v>
      </c>
      <c r="J415" s="148">
        <f t="shared" si="262"/>
        <v>0.1839230392956139</v>
      </c>
      <c r="K415" s="155">
        <v>167.38</v>
      </c>
      <c r="L415" s="148">
        <f t="shared" si="263"/>
        <v>0.09836603451670065</v>
      </c>
      <c r="M415" s="155">
        <v>229.76</v>
      </c>
      <c r="N415" s="148">
        <f t="shared" si="264"/>
        <v>0.15335575523317094</v>
      </c>
      <c r="O415" s="156">
        <v>118.05</v>
      </c>
      <c r="P415" s="148">
        <f>(O415-O379)/O379</f>
        <v>0.07719682452778533</v>
      </c>
      <c r="Q415" s="156">
        <v>193.76</v>
      </c>
      <c r="R415" s="106">
        <f>(Q415-Q379)/Q379</f>
        <v>0.12973004489534137</v>
      </c>
    </row>
    <row r="416" spans="1:18" ht="16.5">
      <c r="A416" s="126">
        <v>2017</v>
      </c>
      <c r="B416" s="131" t="s">
        <v>6</v>
      </c>
      <c r="C416" s="132">
        <v>2592.66</v>
      </c>
      <c r="D416" s="133">
        <f t="shared" si="259"/>
        <v>0.12446653481836163</v>
      </c>
      <c r="E416" s="134">
        <v>33.67</v>
      </c>
      <c r="F416" s="133">
        <f t="shared" si="260"/>
        <v>0.007782101167315329</v>
      </c>
      <c r="G416" s="100">
        <v>1019.48</v>
      </c>
      <c r="H416" s="153">
        <f t="shared" si="261"/>
        <v>0.10833523585879996</v>
      </c>
      <c r="I416" s="136">
        <v>205.04</v>
      </c>
      <c r="J416" s="153">
        <f t="shared" si="262"/>
        <v>0.21866270430906384</v>
      </c>
      <c r="K416" s="136">
        <v>111.15</v>
      </c>
      <c r="L416" s="153">
        <f t="shared" si="263"/>
        <v>0.0267898383371825</v>
      </c>
      <c r="M416" s="136">
        <v>83.83</v>
      </c>
      <c r="N416" s="153">
        <f t="shared" si="264"/>
        <v>0.1076902748414375</v>
      </c>
      <c r="O416" s="157">
        <v>441.08</v>
      </c>
      <c r="P416" s="153">
        <f>(O416-O380)/O380</f>
        <v>0.25958078702381626</v>
      </c>
      <c r="Q416" s="157">
        <v>278.58</v>
      </c>
      <c r="R416" s="135">
        <f>(Q416-Q380)/Q380</f>
        <v>0.11472129966788039</v>
      </c>
    </row>
    <row r="417" spans="1:18" s="5" customFormat="1" ht="17.25" thickBot="1">
      <c r="A417" s="42"/>
      <c r="B417" s="14" t="s">
        <v>8</v>
      </c>
      <c r="C417" s="80">
        <f>C415-C416</f>
        <v>579.8299999999999</v>
      </c>
      <c r="D417" s="122">
        <f t="shared" si="259"/>
        <v>0.1653937371869598</v>
      </c>
      <c r="E417" s="87">
        <f>E415-E416</f>
        <v>67.09</v>
      </c>
      <c r="F417" s="122">
        <f t="shared" si="260"/>
        <v>0.01821217180148737</v>
      </c>
      <c r="G417" s="76">
        <f>G415-G416</f>
        <v>759.6099999999999</v>
      </c>
      <c r="H417" s="150">
        <f t="shared" si="261"/>
        <v>0.22004143846067342</v>
      </c>
      <c r="I417" s="87">
        <f>I415-I416</f>
        <v>85.4</v>
      </c>
      <c r="J417" s="150">
        <f t="shared" si="262"/>
        <v>0.10808356039963686</v>
      </c>
      <c r="K417" s="87">
        <f>K415-K416</f>
        <v>56.22999999999999</v>
      </c>
      <c r="L417" s="370">
        <f t="shared" si="263"/>
        <v>0.2739012233801542</v>
      </c>
      <c r="M417" s="87">
        <f>M415-M416</f>
        <v>145.93</v>
      </c>
      <c r="N417" s="370">
        <f t="shared" si="264"/>
        <v>0.18133246984538173</v>
      </c>
      <c r="O417" s="140">
        <f>O415-O416</f>
        <v>-323.03</v>
      </c>
      <c r="P417" s="334">
        <f>(O417-O381)/-O381</f>
        <v>-0.3426576333180929</v>
      </c>
      <c r="Q417" s="140">
        <f>Q415-Q416</f>
        <v>-84.82</v>
      </c>
      <c r="R417" s="371">
        <f>(Q417-Q381)/-Q381</f>
        <v>-0.08188775510204065</v>
      </c>
    </row>
    <row r="418" spans="1:18" ht="17.25" thickTop="1">
      <c r="A418" s="10">
        <v>2018</v>
      </c>
      <c r="B418" s="127" t="s">
        <v>7</v>
      </c>
      <c r="C418" s="128">
        <v>273.84</v>
      </c>
      <c r="D418" s="125">
        <f t="shared" si="259"/>
        <v>0.1533504611885607</v>
      </c>
      <c r="E418" s="129">
        <v>8.27</v>
      </c>
      <c r="F418" s="125">
        <f t="shared" si="260"/>
        <v>0.10709504685408298</v>
      </c>
      <c r="G418" s="130">
        <v>145.47</v>
      </c>
      <c r="H418" s="148">
        <f t="shared" si="261"/>
        <v>0.12366754209794523</v>
      </c>
      <c r="I418" s="330">
        <v>27.26</v>
      </c>
      <c r="J418" s="148">
        <f t="shared" si="262"/>
        <v>0.2191413237924867</v>
      </c>
      <c r="K418" s="155">
        <v>13.46</v>
      </c>
      <c r="L418" s="148">
        <f t="shared" si="263"/>
        <v>0.08199356913183291</v>
      </c>
      <c r="M418" s="155">
        <v>21.73</v>
      </c>
      <c r="N418" s="148">
        <f t="shared" si="264"/>
        <v>0.3488516449410305</v>
      </c>
      <c r="O418" s="156">
        <v>12.59</v>
      </c>
      <c r="P418" s="148">
        <f>(O418-O382)/O382</f>
        <v>0.21057692307692302</v>
      </c>
      <c r="Q418" s="156">
        <v>19.11</v>
      </c>
      <c r="R418" s="106">
        <f>(Q418-Q382)/Q382</f>
        <v>0.21642266072565236</v>
      </c>
    </row>
    <row r="419" spans="1:18" ht="16.5">
      <c r="A419" s="126" t="s">
        <v>44</v>
      </c>
      <c r="B419" s="131" t="s">
        <v>6</v>
      </c>
      <c r="C419" s="132">
        <v>249.63</v>
      </c>
      <c r="D419" s="133">
        <f t="shared" si="259"/>
        <v>0.23304519634477652</v>
      </c>
      <c r="E419" s="134">
        <v>3.39</v>
      </c>
      <c r="F419" s="133">
        <f t="shared" si="260"/>
        <v>0.27987314531657054</v>
      </c>
      <c r="G419" s="100">
        <v>97.06</v>
      </c>
      <c r="H419" s="153">
        <f t="shared" si="261"/>
        <v>0.24292483032398512</v>
      </c>
      <c r="I419" s="136">
        <v>19.34</v>
      </c>
      <c r="J419" s="153">
        <f t="shared" si="262"/>
        <v>0.31207598371777473</v>
      </c>
      <c r="K419" s="136">
        <v>10.41</v>
      </c>
      <c r="L419" s="153">
        <f t="shared" si="263"/>
        <v>0.12419006479481645</v>
      </c>
      <c r="M419" s="136">
        <v>8</v>
      </c>
      <c r="N419" s="153">
        <f t="shared" si="264"/>
        <v>0.32013201320132023</v>
      </c>
      <c r="O419" s="157">
        <v>43.6</v>
      </c>
      <c r="P419" s="153">
        <f>(O419-O383)/O383</f>
        <v>0.17678812415654535</v>
      </c>
      <c r="Q419" s="157">
        <v>26.98</v>
      </c>
      <c r="R419" s="135">
        <f>(Q419-Q383)/Q383</f>
        <v>0.34697953070394405</v>
      </c>
    </row>
    <row r="420" spans="1:18" s="5" customFormat="1" ht="17.25" thickBot="1">
      <c r="A420" s="42"/>
      <c r="B420" s="14" t="s">
        <v>8</v>
      </c>
      <c r="C420" s="80">
        <f>C418-C419</f>
        <v>24.20999999999998</v>
      </c>
      <c r="D420" s="363">
        <f t="shared" si="259"/>
        <v>-0.30789022298456353</v>
      </c>
      <c r="E420" s="87">
        <f>E418-E419</f>
        <v>4.879999999999999</v>
      </c>
      <c r="F420" s="122">
        <f t="shared" si="260"/>
        <v>0.012175139485200898</v>
      </c>
      <c r="G420" s="76">
        <f>G418-G419</f>
        <v>48.41</v>
      </c>
      <c r="H420" s="334">
        <f t="shared" si="261"/>
        <v>-0.057621179676854345</v>
      </c>
      <c r="I420" s="87">
        <f>I418-I419</f>
        <v>7.920000000000002</v>
      </c>
      <c r="J420" s="150">
        <f t="shared" si="262"/>
        <v>0.03937007874015781</v>
      </c>
      <c r="K420" s="87">
        <f>K418-K419</f>
        <v>3.0500000000000007</v>
      </c>
      <c r="L420" s="328">
        <f t="shared" si="263"/>
        <v>-0.04088050314465378</v>
      </c>
      <c r="M420" s="87">
        <f>M418-M419</f>
        <v>13.73</v>
      </c>
      <c r="N420" s="370">
        <f t="shared" si="264"/>
        <v>0.36616915422885565</v>
      </c>
      <c r="O420" s="140">
        <f>O418-O419</f>
        <v>-31.01</v>
      </c>
      <c r="P420" s="334">
        <f>(O420-O384)/-O384</f>
        <v>-0.16360225140712958</v>
      </c>
      <c r="Q420" s="140">
        <f>Q418-Q419</f>
        <v>-7.870000000000001</v>
      </c>
      <c r="R420" s="109">
        <f>(Q420-Q384)/-Q384</f>
        <v>-0.8217592592592594</v>
      </c>
    </row>
    <row r="421" spans="1:18" ht="17.25" thickTop="1">
      <c r="A421" s="10">
        <v>2018</v>
      </c>
      <c r="B421" s="127" t="s">
        <v>7</v>
      </c>
      <c r="C421" s="128">
        <v>497.54</v>
      </c>
      <c r="D421" s="125">
        <f aca="true" t="shared" si="265" ref="D421:D429">(C421-C385)/C385</f>
        <v>0.07265436357364619</v>
      </c>
      <c r="E421" s="129">
        <v>14.64</v>
      </c>
      <c r="F421" s="125">
        <f aca="true" t="shared" si="266" ref="F421:F429">(E421-E385)/E385</f>
        <v>0.004804392587508598</v>
      </c>
      <c r="G421" s="130">
        <v>264.78</v>
      </c>
      <c r="H421" s="148">
        <f aca="true" t="shared" si="267" ref="H421:H429">(G421-G385)/G385</f>
        <v>0.05313817516506239</v>
      </c>
      <c r="I421" s="330">
        <v>48.69</v>
      </c>
      <c r="J421" s="148">
        <f aca="true" t="shared" si="268" ref="J421:J429">(I421-I385)/I385</f>
        <v>0.1291743970315399</v>
      </c>
      <c r="K421" s="155">
        <v>24.78</v>
      </c>
      <c r="L421" s="148">
        <f aca="true" t="shared" si="269" ref="L421:L429">(K421-K385)/K385</f>
        <v>0.011428571428571475</v>
      </c>
      <c r="M421" s="155">
        <v>38.67</v>
      </c>
      <c r="N421" s="148">
        <f aca="true" t="shared" si="270" ref="N421:N429">(M421-M385)/M385</f>
        <v>0.13568281938326004</v>
      </c>
      <c r="O421" s="156">
        <v>22.55</v>
      </c>
      <c r="P421" s="148">
        <f>(O421-O385)/O385</f>
        <v>0.033929390187987254</v>
      </c>
      <c r="Q421" s="156">
        <v>35.32</v>
      </c>
      <c r="R421" s="106">
        <f>(Q421-Q385)/Q385</f>
        <v>0.14749837556855097</v>
      </c>
    </row>
    <row r="422" spans="1:18" ht="16.5">
      <c r="A422" s="126" t="s">
        <v>45</v>
      </c>
      <c r="B422" s="131" t="s">
        <v>6</v>
      </c>
      <c r="C422" s="132">
        <v>444.18</v>
      </c>
      <c r="D422" s="133">
        <f t="shared" si="265"/>
        <v>0.12390880797550677</v>
      </c>
      <c r="E422" s="134">
        <v>5.71</v>
      </c>
      <c r="F422" s="133">
        <f t="shared" si="266"/>
        <v>0.146586345381526</v>
      </c>
      <c r="G422" s="100">
        <v>170.9</v>
      </c>
      <c r="H422" s="153">
        <f t="shared" si="267"/>
        <v>0.13539728939675785</v>
      </c>
      <c r="I422" s="136">
        <v>34.35</v>
      </c>
      <c r="J422" s="153">
        <f t="shared" si="268"/>
        <v>0.10985460420032317</v>
      </c>
      <c r="K422" s="136">
        <v>18.25</v>
      </c>
      <c r="L422" s="153">
        <f t="shared" si="269"/>
        <v>0.0027472527472527865</v>
      </c>
      <c r="M422" s="136">
        <v>13.91</v>
      </c>
      <c r="N422" s="153">
        <f t="shared" si="270"/>
        <v>0.11369095276220977</v>
      </c>
      <c r="O422" s="157">
        <v>83.7</v>
      </c>
      <c r="P422" s="153">
        <f>(O422-O386)/O386</f>
        <v>0.13476138828633402</v>
      </c>
      <c r="Q422" s="157">
        <v>48.82</v>
      </c>
      <c r="R422" s="135">
        <f>(Q422-Q386)/Q386</f>
        <v>0.16766323845969858</v>
      </c>
    </row>
    <row r="423" spans="1:18" s="5" customFormat="1" ht="17.25" thickBot="1">
      <c r="A423" s="42"/>
      <c r="B423" s="14" t="s">
        <v>8</v>
      </c>
      <c r="C423" s="80">
        <f>C421-C422</f>
        <v>53.360000000000014</v>
      </c>
      <c r="D423" s="363">
        <f t="shared" si="265"/>
        <v>-0.22249745009471053</v>
      </c>
      <c r="E423" s="87">
        <f>E421-E422</f>
        <v>8.93</v>
      </c>
      <c r="F423" s="363">
        <f t="shared" si="266"/>
        <v>-0.06882168925964548</v>
      </c>
      <c r="G423" s="76">
        <f>G421-G422</f>
        <v>93.87999999999997</v>
      </c>
      <c r="H423" s="334">
        <f t="shared" si="267"/>
        <v>-0.06957383548067406</v>
      </c>
      <c r="I423" s="87">
        <f>I421-I422</f>
        <v>14.339999999999996</v>
      </c>
      <c r="J423" s="150">
        <f t="shared" si="268"/>
        <v>0.1783073130649136</v>
      </c>
      <c r="K423" s="87">
        <f>K421-K422</f>
        <v>6.530000000000001</v>
      </c>
      <c r="L423" s="328">
        <f t="shared" si="269"/>
        <v>0.03650793650793657</v>
      </c>
      <c r="M423" s="87">
        <f>M421-M422</f>
        <v>24.76</v>
      </c>
      <c r="N423" s="370">
        <f t="shared" si="270"/>
        <v>0.14842300556586305</v>
      </c>
      <c r="O423" s="140">
        <f>O421-O422</f>
        <v>-61.150000000000006</v>
      </c>
      <c r="P423" s="334">
        <f>(O423-O387)/-O387</f>
        <v>-0.17709335899903758</v>
      </c>
      <c r="Q423" s="140">
        <f>Q421-Q422</f>
        <v>-13.5</v>
      </c>
      <c r="R423" s="109">
        <f>(Q423-Q387)/-Q387</f>
        <v>-0.2239347234814142</v>
      </c>
    </row>
    <row r="424" spans="1:18" ht="17.25" thickTop="1">
      <c r="A424" s="10">
        <v>2018</v>
      </c>
      <c r="B424" s="127" t="s">
        <v>7</v>
      </c>
      <c r="C424" s="128">
        <v>797.43</v>
      </c>
      <c r="D424" s="125">
        <f t="shared" si="265"/>
        <v>0.1063124306326304</v>
      </c>
      <c r="E424" s="129">
        <v>24.15</v>
      </c>
      <c r="F424" s="125">
        <f t="shared" si="266"/>
        <v>0.01769911504424771</v>
      </c>
      <c r="G424" s="130">
        <v>433.25</v>
      </c>
      <c r="H424" s="148">
        <f t="shared" si="267"/>
        <v>0.09783600243259684</v>
      </c>
      <c r="I424" s="330">
        <v>76.83</v>
      </c>
      <c r="J424" s="148">
        <f t="shared" si="268"/>
        <v>0.14911755907867183</v>
      </c>
      <c r="K424" s="155">
        <v>39.04</v>
      </c>
      <c r="L424" s="148">
        <f t="shared" si="269"/>
        <v>0.029535864978902884</v>
      </c>
      <c r="M424" s="155">
        <v>60.78</v>
      </c>
      <c r="N424" s="148">
        <f t="shared" si="270"/>
        <v>0.14722536806342024</v>
      </c>
      <c r="O424" s="156">
        <v>32.91</v>
      </c>
      <c r="P424" s="148">
        <f>(O424-O388)/O388</f>
        <v>0.03849794887977265</v>
      </c>
      <c r="Q424" s="156">
        <v>55.73</v>
      </c>
      <c r="R424" s="106">
        <f>(Q424-Q388)/Q388</f>
        <v>0.20810752221981343</v>
      </c>
    </row>
    <row r="425" spans="1:18" ht="16.5">
      <c r="A425" s="126" t="s">
        <v>46</v>
      </c>
      <c r="B425" s="131" t="s">
        <v>6</v>
      </c>
      <c r="C425" s="132">
        <v>681.4</v>
      </c>
      <c r="D425" s="133">
        <f t="shared" si="265"/>
        <v>0.11258061882602649</v>
      </c>
      <c r="E425" s="134">
        <v>8.71</v>
      </c>
      <c r="F425" s="133">
        <f t="shared" si="266"/>
        <v>0.07530864197530879</v>
      </c>
      <c r="G425" s="100">
        <v>261.47</v>
      </c>
      <c r="H425" s="153">
        <f t="shared" si="267"/>
        <v>0.1134911847372457</v>
      </c>
      <c r="I425" s="136">
        <v>54.89</v>
      </c>
      <c r="J425" s="153">
        <f t="shared" si="268"/>
        <v>0.1147441104792851</v>
      </c>
      <c r="K425" s="136">
        <v>28.56</v>
      </c>
      <c r="L425" s="153">
        <f t="shared" si="269"/>
        <v>-0.003141361256544498</v>
      </c>
      <c r="M425" s="136">
        <v>21.63</v>
      </c>
      <c r="N425" s="153">
        <f t="shared" si="270"/>
        <v>0.077191235059761</v>
      </c>
      <c r="O425" s="157">
        <v>124.34</v>
      </c>
      <c r="P425" s="153">
        <f>(O425-O389)/O389</f>
        <v>0.14651913324112495</v>
      </c>
      <c r="Q425" s="157">
        <v>76.54</v>
      </c>
      <c r="R425" s="135">
        <f>(Q425-Q389)/Q389</f>
        <v>0.13780288390069884</v>
      </c>
    </row>
    <row r="426" spans="1:18" s="5" customFormat="1" ht="17.25" thickBot="1">
      <c r="A426" s="42"/>
      <c r="B426" s="14" t="s">
        <v>8</v>
      </c>
      <c r="C426" s="80">
        <f>C424-C425</f>
        <v>116.02999999999997</v>
      </c>
      <c r="D426" s="122">
        <f t="shared" si="265"/>
        <v>0.07088140286109894</v>
      </c>
      <c r="E426" s="87">
        <f>E424-E425</f>
        <v>15.439999999999998</v>
      </c>
      <c r="F426" s="363">
        <f t="shared" si="266"/>
        <v>-0.012156110044785864</v>
      </c>
      <c r="G426" s="76">
        <f>G424-G425</f>
        <v>171.77999999999997</v>
      </c>
      <c r="H426" s="150">
        <f t="shared" si="267"/>
        <v>0.07483418846201964</v>
      </c>
      <c r="I426" s="87">
        <f>I424-I425</f>
        <v>21.939999999999998</v>
      </c>
      <c r="J426" s="150">
        <f t="shared" si="268"/>
        <v>0.24517593643586838</v>
      </c>
      <c r="K426" s="87">
        <f>K424-K425</f>
        <v>10.48</v>
      </c>
      <c r="L426" s="370">
        <f t="shared" si="269"/>
        <v>0.1305285868392661</v>
      </c>
      <c r="M426" s="87">
        <f>M424-M425</f>
        <v>39.150000000000006</v>
      </c>
      <c r="N426" s="370">
        <f t="shared" si="270"/>
        <v>0.18996960486322212</v>
      </c>
      <c r="O426" s="140">
        <f>O424-O425</f>
        <v>-91.43</v>
      </c>
      <c r="P426" s="334">
        <f>(O426-O390)/-O390</f>
        <v>-0.19111516414799376</v>
      </c>
      <c r="Q426" s="140">
        <f>Q424-Q425</f>
        <v>-20.81000000000001</v>
      </c>
      <c r="R426" s="109">
        <f>(Q426-Q390)/-Q390</f>
        <v>0.015610217596971817</v>
      </c>
    </row>
    <row r="427" spans="1:18" ht="17.25" thickTop="1">
      <c r="A427" s="10">
        <v>2018</v>
      </c>
      <c r="B427" s="127" t="s">
        <v>7</v>
      </c>
      <c r="C427" s="128">
        <v>1064.66</v>
      </c>
      <c r="D427" s="125">
        <f t="shared" si="265"/>
        <v>0.10472850279642645</v>
      </c>
      <c r="E427" s="129">
        <v>33.19</v>
      </c>
      <c r="F427" s="125">
        <f t="shared" si="266"/>
        <v>0.00912131346913947</v>
      </c>
      <c r="G427" s="130">
        <v>576.82</v>
      </c>
      <c r="H427" s="148">
        <f t="shared" si="267"/>
        <v>0.09217253001098206</v>
      </c>
      <c r="I427" s="330">
        <v>102.52</v>
      </c>
      <c r="J427" s="148">
        <f t="shared" si="268"/>
        <v>0.1441964285714286</v>
      </c>
      <c r="K427" s="155">
        <v>52.58</v>
      </c>
      <c r="L427" s="148">
        <f t="shared" si="269"/>
        <v>0.021764477263894237</v>
      </c>
      <c r="M427" s="155">
        <v>81.98</v>
      </c>
      <c r="N427" s="148">
        <f t="shared" si="270"/>
        <v>0.15027360740844686</v>
      </c>
      <c r="O427" s="156">
        <v>44.07</v>
      </c>
      <c r="P427" s="148">
        <f>(O427-O391)/O391</f>
        <v>0.11175580221997981</v>
      </c>
      <c r="Q427" s="156">
        <v>74.42</v>
      </c>
      <c r="R427" s="106">
        <f>(Q427-Q391)/Q391</f>
        <v>0.20968790637191154</v>
      </c>
    </row>
    <row r="428" spans="1:18" ht="16.5">
      <c r="A428" s="126" t="s">
        <v>452</v>
      </c>
      <c r="B428" s="131" t="s">
        <v>6</v>
      </c>
      <c r="C428" s="132">
        <v>905.56</v>
      </c>
      <c r="D428" s="133">
        <f t="shared" si="265"/>
        <v>0.09420009666505548</v>
      </c>
      <c r="E428" s="134">
        <v>11.51</v>
      </c>
      <c r="F428" s="133">
        <f t="shared" si="266"/>
        <v>0.0879017013232514</v>
      </c>
      <c r="G428" s="100">
        <v>349.78</v>
      </c>
      <c r="H428" s="153">
        <f t="shared" si="267"/>
        <v>0.1121426981654001</v>
      </c>
      <c r="I428" s="136">
        <v>73.59</v>
      </c>
      <c r="J428" s="153">
        <f t="shared" si="268"/>
        <v>0.10595130748421996</v>
      </c>
      <c r="K428" s="136">
        <v>37.09</v>
      </c>
      <c r="L428" s="153">
        <f t="shared" si="269"/>
        <v>-0.05019206145966694</v>
      </c>
      <c r="M428" s="136">
        <v>29.01</v>
      </c>
      <c r="N428" s="153">
        <f t="shared" si="270"/>
        <v>0.0748425342719527</v>
      </c>
      <c r="O428" s="157">
        <v>163</v>
      </c>
      <c r="P428" s="153">
        <f>(O428-O392)/O392</f>
        <v>0.08392073414017825</v>
      </c>
      <c r="Q428" s="157">
        <v>102.03</v>
      </c>
      <c r="R428" s="135">
        <f>(Q428-Q392)/Q392</f>
        <v>0.1215785423766077</v>
      </c>
    </row>
    <row r="429" spans="1:18" s="5" customFormat="1" ht="17.25" thickBot="1">
      <c r="A429" s="42"/>
      <c r="B429" s="14" t="s">
        <v>8</v>
      </c>
      <c r="C429" s="80">
        <f>C427-C428</f>
        <v>159.10000000000014</v>
      </c>
      <c r="D429" s="122">
        <f t="shared" si="265"/>
        <v>0.1687357672812763</v>
      </c>
      <c r="E429" s="87">
        <f>E427-E428</f>
        <v>21.68</v>
      </c>
      <c r="F429" s="363">
        <f t="shared" si="266"/>
        <v>-0.02823845809054247</v>
      </c>
      <c r="G429" s="76">
        <f>G427-G428</f>
        <v>227.04000000000008</v>
      </c>
      <c r="H429" s="150">
        <f t="shared" si="267"/>
        <v>0.06277208257267276</v>
      </c>
      <c r="I429" s="87">
        <f>I427-I428</f>
        <v>28.929999999999993</v>
      </c>
      <c r="J429" s="150">
        <f t="shared" si="268"/>
        <v>0.2545533391153516</v>
      </c>
      <c r="K429" s="87">
        <f>K427-K428</f>
        <v>15.489999999999995</v>
      </c>
      <c r="L429" s="370">
        <f t="shared" si="269"/>
        <v>0.24818694601128044</v>
      </c>
      <c r="M429" s="87">
        <f>M427-M428</f>
        <v>52.97</v>
      </c>
      <c r="N429" s="370">
        <f t="shared" si="270"/>
        <v>0.1962511291779584</v>
      </c>
      <c r="O429" s="140">
        <f>O427-O428</f>
        <v>-118.93</v>
      </c>
      <c r="P429" s="334">
        <f>(O429-O393)/-O393</f>
        <v>-0.07395701643489265</v>
      </c>
      <c r="Q429" s="140">
        <f>Q427-Q428</f>
        <v>-27.61</v>
      </c>
      <c r="R429" s="109">
        <f>(Q429-Q393)/-Q393</f>
        <v>0.06247877758913401</v>
      </c>
    </row>
    <row r="430" spans="1:18" ht="17.25" thickTop="1">
      <c r="A430" s="10">
        <v>2018</v>
      </c>
      <c r="B430" s="127" t="s">
        <v>7</v>
      </c>
      <c r="C430" s="128">
        <v>1355.83</v>
      </c>
      <c r="D430" s="125">
        <f aca="true" t="shared" si="271" ref="D430:D438">(C430-C394)/C394</f>
        <v>0.11243025927141449</v>
      </c>
      <c r="E430" s="129">
        <v>42.28</v>
      </c>
      <c r="F430" s="125">
        <f aca="true" t="shared" si="272" ref="F430:F438">(E430-E394)/E394</f>
        <v>0.010757829309108364</v>
      </c>
      <c r="G430" s="130">
        <v>731.96</v>
      </c>
      <c r="H430" s="148">
        <f aca="true" t="shared" si="273" ref="H430:H438">(G430-G394)/G394</f>
        <v>0.10206724182061834</v>
      </c>
      <c r="I430" s="330">
        <v>132.83</v>
      </c>
      <c r="J430" s="148">
        <f aca="true" t="shared" si="274" ref="J430:J438">(I430-I394)/I394</f>
        <v>0.15143897364771164</v>
      </c>
      <c r="K430" s="155">
        <v>66.87</v>
      </c>
      <c r="L430" s="148">
        <f aca="true" t="shared" si="275" ref="L430:L438">(K430-K394)/K394</f>
        <v>0.03787055719385376</v>
      </c>
      <c r="M430" s="155">
        <v>105.31</v>
      </c>
      <c r="N430" s="148">
        <f aca="true" t="shared" si="276" ref="N430:N438">(M430-M394)/M394</f>
        <v>0.15916345624656036</v>
      </c>
      <c r="O430" s="156">
        <v>55.33</v>
      </c>
      <c r="P430" s="148">
        <f>(O430-O394)/O394</f>
        <v>0.10549450549450552</v>
      </c>
      <c r="Q430" s="156">
        <v>93.49</v>
      </c>
      <c r="R430" s="106">
        <f>(Q430-Q394)/Q394</f>
        <v>0.20913088463528198</v>
      </c>
    </row>
    <row r="431" spans="1:18" ht="16.5">
      <c r="A431" s="126" t="s">
        <v>462</v>
      </c>
      <c r="B431" s="131" t="s">
        <v>6</v>
      </c>
      <c r="C431" s="132">
        <v>1152.58</v>
      </c>
      <c r="D431" s="133">
        <f t="shared" si="271"/>
        <v>0.0995802327800037</v>
      </c>
      <c r="E431" s="134">
        <v>14.39</v>
      </c>
      <c r="F431" s="133">
        <f t="shared" si="272"/>
        <v>0.08767951625094483</v>
      </c>
      <c r="G431" s="100">
        <v>441.34</v>
      </c>
      <c r="H431" s="153">
        <f t="shared" si="273"/>
        <v>0.10238541276383152</v>
      </c>
      <c r="I431" s="136">
        <v>95.26</v>
      </c>
      <c r="J431" s="153">
        <f t="shared" si="274"/>
        <v>0.11506496546880483</v>
      </c>
      <c r="K431" s="136">
        <v>46.94</v>
      </c>
      <c r="L431" s="153">
        <f t="shared" si="275"/>
        <v>-0.045934959349593595</v>
      </c>
      <c r="M431" s="136">
        <v>37.01</v>
      </c>
      <c r="N431" s="153">
        <f t="shared" si="276"/>
        <v>0.07058142898466872</v>
      </c>
      <c r="O431" s="157">
        <v>209.71</v>
      </c>
      <c r="P431" s="153">
        <f>(O431-O395)/O395</f>
        <v>0.12174378175982895</v>
      </c>
      <c r="Q431" s="157">
        <v>129.18</v>
      </c>
      <c r="R431" s="135">
        <f>(Q431-Q395)/Q395</f>
        <v>0.13494992092778083</v>
      </c>
    </row>
    <row r="432" spans="1:18" s="5" customFormat="1" ht="17.25" thickBot="1">
      <c r="A432" s="42"/>
      <c r="B432" s="14" t="s">
        <v>8</v>
      </c>
      <c r="C432" s="80">
        <f>C430-C431</f>
        <v>203.25</v>
      </c>
      <c r="D432" s="122">
        <f t="shared" si="271"/>
        <v>0.19138335287221633</v>
      </c>
      <c r="E432" s="87">
        <f>E430-E431</f>
        <v>27.89</v>
      </c>
      <c r="F432" s="363">
        <f t="shared" si="272"/>
        <v>-0.024825174825174733</v>
      </c>
      <c r="G432" s="76">
        <f>G430-G431</f>
        <v>290.62000000000006</v>
      </c>
      <c r="H432" s="150">
        <f t="shared" si="273"/>
        <v>0.10158441361534429</v>
      </c>
      <c r="I432" s="87">
        <f>I430-I431</f>
        <v>37.57000000000001</v>
      </c>
      <c r="J432" s="150">
        <f t="shared" si="274"/>
        <v>0.2552622786501843</v>
      </c>
      <c r="K432" s="87">
        <f>K430-K431</f>
        <v>19.930000000000007</v>
      </c>
      <c r="L432" s="370">
        <f t="shared" si="275"/>
        <v>0.30860144451739996</v>
      </c>
      <c r="M432" s="87">
        <f>M430-M431</f>
        <v>68.30000000000001</v>
      </c>
      <c r="N432" s="370">
        <f t="shared" si="276"/>
        <v>0.213574982231699</v>
      </c>
      <c r="O432" s="140">
        <f>O430-O431</f>
        <v>-154.38</v>
      </c>
      <c r="P432" s="334">
        <f>(O432-O396)/-O396</f>
        <v>-0.12768444119795486</v>
      </c>
      <c r="Q432" s="140">
        <f>Q430-Q431</f>
        <v>-35.69000000000001</v>
      </c>
      <c r="R432" s="109">
        <f>(Q432-Q396)/-Q396</f>
        <v>0.02219178082191748</v>
      </c>
    </row>
    <row r="433" spans="1:18" ht="17.25" thickTop="1">
      <c r="A433" s="10">
        <v>2018</v>
      </c>
      <c r="B433" s="127" t="s">
        <v>7</v>
      </c>
      <c r="C433" s="128">
        <v>1638.26</v>
      </c>
      <c r="D433" s="125">
        <f t="shared" si="271"/>
        <v>0.10923334213537535</v>
      </c>
      <c r="E433" s="129">
        <v>50.9</v>
      </c>
      <c r="F433" s="125">
        <f t="shared" si="272"/>
        <v>0.02106318956870606</v>
      </c>
      <c r="G433" s="130">
        <v>882.66</v>
      </c>
      <c r="H433" s="148">
        <f t="shared" si="273"/>
        <v>0.08768946395563768</v>
      </c>
      <c r="I433" s="330">
        <v>160.69</v>
      </c>
      <c r="J433" s="148">
        <f t="shared" si="274"/>
        <v>0.16492677975931563</v>
      </c>
      <c r="K433" s="155">
        <v>81.15</v>
      </c>
      <c r="L433" s="148">
        <f t="shared" si="275"/>
        <v>0.04467044284243046</v>
      </c>
      <c r="M433" s="155">
        <v>127.25</v>
      </c>
      <c r="N433" s="148">
        <f t="shared" si="276"/>
        <v>0.16284382710408474</v>
      </c>
      <c r="O433" s="156">
        <v>69.38</v>
      </c>
      <c r="P433" s="148">
        <f>(O433-O397)/O397</f>
        <v>0.16722745625841182</v>
      </c>
      <c r="Q433" s="156">
        <v>112.18</v>
      </c>
      <c r="R433" s="106">
        <f>(Q433-Q397)/Q397</f>
        <v>0.21881790525858322</v>
      </c>
    </row>
    <row r="434" spans="1:18" ht="16.5">
      <c r="A434" s="126" t="s">
        <v>466</v>
      </c>
      <c r="B434" s="131" t="s">
        <v>6</v>
      </c>
      <c r="C434" s="132">
        <v>1382.82</v>
      </c>
      <c r="D434" s="133">
        <f t="shared" si="271"/>
        <v>0.10820644334027887</v>
      </c>
      <c r="E434" s="134">
        <v>17.29</v>
      </c>
      <c r="F434" s="133">
        <f t="shared" si="272"/>
        <v>0.08537350910232262</v>
      </c>
      <c r="G434" s="100">
        <v>524.82</v>
      </c>
      <c r="H434" s="153">
        <f t="shared" si="273"/>
        <v>0.0953832025379864</v>
      </c>
      <c r="I434" s="136">
        <v>113.58</v>
      </c>
      <c r="J434" s="153">
        <f t="shared" si="274"/>
        <v>0.12122408687068116</v>
      </c>
      <c r="K434" s="136">
        <v>56.46</v>
      </c>
      <c r="L434" s="153">
        <f t="shared" si="275"/>
        <v>-0.032058974798559875</v>
      </c>
      <c r="M434" s="136">
        <v>44.02</v>
      </c>
      <c r="N434" s="153">
        <f t="shared" si="276"/>
        <v>0.06457073760580415</v>
      </c>
      <c r="O434" s="157">
        <v>257.78</v>
      </c>
      <c r="P434" s="153">
        <f>(O434-O398)/O398</f>
        <v>0.18459629612609696</v>
      </c>
      <c r="Q434" s="157">
        <v>153.5</v>
      </c>
      <c r="R434" s="135">
        <f>(Q434-Q398)/Q398</f>
        <v>0.1391465677179963</v>
      </c>
    </row>
    <row r="435" spans="1:18" s="5" customFormat="1" ht="17.25" thickBot="1">
      <c r="A435" s="42"/>
      <c r="B435" s="14" t="s">
        <v>8</v>
      </c>
      <c r="C435" s="80">
        <f>C433-C434</f>
        <v>255.44000000000005</v>
      </c>
      <c r="D435" s="122">
        <f t="shared" si="271"/>
        <v>0.1148256448304453</v>
      </c>
      <c r="E435" s="87">
        <f>E433-E434</f>
        <v>33.61</v>
      </c>
      <c r="F435" s="363">
        <f t="shared" si="272"/>
        <v>-0.009139150943396294</v>
      </c>
      <c r="G435" s="76">
        <f>G433-G434</f>
        <v>357.8399999999999</v>
      </c>
      <c r="H435" s="150">
        <f t="shared" si="273"/>
        <v>0.07659907334978014</v>
      </c>
      <c r="I435" s="87">
        <f>I433-I434</f>
        <v>47.11</v>
      </c>
      <c r="J435" s="150">
        <f t="shared" si="274"/>
        <v>0.28575327510917026</v>
      </c>
      <c r="K435" s="87">
        <f>K433-K434</f>
        <v>24.690000000000005</v>
      </c>
      <c r="L435" s="370">
        <f t="shared" si="275"/>
        <v>0.2759689922480617</v>
      </c>
      <c r="M435" s="87">
        <f>M433-M434</f>
        <v>83.22999999999999</v>
      </c>
      <c r="N435" s="370">
        <f t="shared" si="276"/>
        <v>0.22253231492361888</v>
      </c>
      <c r="O435" s="140">
        <f>O433-O434</f>
        <v>-188.39999999999998</v>
      </c>
      <c r="P435" s="334">
        <f>(O435-O399)/-O399</f>
        <v>-0.19112347474236555</v>
      </c>
      <c r="Q435" s="140">
        <f>Q433-Q434</f>
        <v>-41.31999999999999</v>
      </c>
      <c r="R435" s="109">
        <f>(Q435-Q399)/-Q399</f>
        <v>0.032545071411847364</v>
      </c>
    </row>
    <row r="436" spans="1:18" ht="17.25" thickTop="1">
      <c r="A436" s="10">
        <v>2018</v>
      </c>
      <c r="B436" s="127" t="s">
        <v>7</v>
      </c>
      <c r="C436" s="128">
        <v>1921.89</v>
      </c>
      <c r="D436" s="125">
        <f t="shared" si="271"/>
        <v>0.09961150939186066</v>
      </c>
      <c r="E436" s="129">
        <v>58.94</v>
      </c>
      <c r="F436" s="125">
        <f t="shared" si="272"/>
        <v>0.015681544028950483</v>
      </c>
      <c r="G436" s="130">
        <v>1039.13</v>
      </c>
      <c r="H436" s="148">
        <f t="shared" si="273"/>
        <v>0.08166090685764267</v>
      </c>
      <c r="I436" s="330">
        <v>188.85</v>
      </c>
      <c r="J436" s="148">
        <f t="shared" si="274"/>
        <v>0.1535642294300897</v>
      </c>
      <c r="K436" s="155">
        <v>95.45</v>
      </c>
      <c r="L436" s="148">
        <f t="shared" si="275"/>
        <v>0.03178034807047884</v>
      </c>
      <c r="M436" s="155">
        <v>148.79</v>
      </c>
      <c r="N436" s="148">
        <f t="shared" si="276"/>
        <v>0.15600963406106738</v>
      </c>
      <c r="O436" s="156">
        <v>80.57</v>
      </c>
      <c r="P436" s="148">
        <f>(O436-O400)/O400</f>
        <v>0.15695002871912683</v>
      </c>
      <c r="Q436" s="156">
        <v>130.15</v>
      </c>
      <c r="R436" s="106">
        <f>(Q436-Q400)/Q400</f>
        <v>0.19152247551039092</v>
      </c>
    </row>
    <row r="437" spans="1:18" ht="16.5">
      <c r="A437" s="126" t="s">
        <v>472</v>
      </c>
      <c r="B437" s="131" t="s">
        <v>6</v>
      </c>
      <c r="C437" s="132">
        <v>1644</v>
      </c>
      <c r="D437" s="133">
        <f t="shared" si="271"/>
        <v>0.12246012672055924</v>
      </c>
      <c r="E437" s="134">
        <v>20.51</v>
      </c>
      <c r="F437" s="133">
        <f t="shared" si="272"/>
        <v>0.09561965811965827</v>
      </c>
      <c r="G437" s="100">
        <v>622.65</v>
      </c>
      <c r="H437" s="153">
        <f t="shared" si="273"/>
        <v>0.10074956687762969</v>
      </c>
      <c r="I437" s="136">
        <v>133.12</v>
      </c>
      <c r="J437" s="153">
        <f t="shared" si="274"/>
        <v>0.1362239672243087</v>
      </c>
      <c r="K437" s="136">
        <v>68.35</v>
      </c>
      <c r="L437" s="153">
        <f t="shared" si="275"/>
        <v>0.016659229510634987</v>
      </c>
      <c r="M437" s="136">
        <v>52.48</v>
      </c>
      <c r="N437" s="153">
        <f t="shared" si="276"/>
        <v>0.08027995059695345</v>
      </c>
      <c r="O437" s="157">
        <v>310.47</v>
      </c>
      <c r="P437" s="153">
        <f>(O437-O401)/O401</f>
        <v>0.2131051459383426</v>
      </c>
      <c r="Q437" s="157">
        <v>180.59</v>
      </c>
      <c r="R437" s="135">
        <f>(Q437-Q401)/Q401</f>
        <v>0.14653037902355415</v>
      </c>
    </row>
    <row r="438" spans="1:18" s="5" customFormat="1" ht="17.25" thickBot="1">
      <c r="A438" s="42"/>
      <c r="B438" s="14" t="s">
        <v>8</v>
      </c>
      <c r="C438" s="80">
        <f>C436-C437</f>
        <v>277.8900000000001</v>
      </c>
      <c r="D438" s="363">
        <f t="shared" si="271"/>
        <v>-0.018576726116898343</v>
      </c>
      <c r="E438" s="87">
        <f>E436-E437</f>
        <v>38.42999999999999</v>
      </c>
      <c r="F438" s="363">
        <f t="shared" si="272"/>
        <v>-0.022386161282116755</v>
      </c>
      <c r="G438" s="76">
        <f>G436-G437</f>
        <v>416.48000000000013</v>
      </c>
      <c r="H438" s="150">
        <f t="shared" si="273"/>
        <v>0.05432636322211572</v>
      </c>
      <c r="I438" s="87">
        <f>I436-I437</f>
        <v>55.72999999999999</v>
      </c>
      <c r="J438" s="150">
        <f t="shared" si="274"/>
        <v>0.19720730397422076</v>
      </c>
      <c r="K438" s="87">
        <f>K436-K437</f>
        <v>27.10000000000001</v>
      </c>
      <c r="L438" s="370">
        <f t="shared" si="275"/>
        <v>0.07199367088607624</v>
      </c>
      <c r="M438" s="87">
        <f>M436-M437</f>
        <v>96.31</v>
      </c>
      <c r="N438" s="370">
        <f t="shared" si="276"/>
        <v>0.2019218769499562</v>
      </c>
      <c r="O438" s="140">
        <f>O436-O437</f>
        <v>-229.90000000000003</v>
      </c>
      <c r="P438" s="334">
        <f>(O438-O402)/-O402</f>
        <v>-0.23409737506038977</v>
      </c>
      <c r="Q438" s="140">
        <f>Q436-Q437</f>
        <v>-50.44</v>
      </c>
      <c r="R438" s="109">
        <f>(Q438-Q402)/-Q402</f>
        <v>-0.04473902236951142</v>
      </c>
    </row>
    <row r="439" spans="1:18" ht="17.25" thickTop="1">
      <c r="A439" s="10">
        <v>2018</v>
      </c>
      <c r="B439" s="127" t="s">
        <v>7</v>
      </c>
      <c r="C439" s="128">
        <v>2204.82</v>
      </c>
      <c r="D439" s="125">
        <f aca="true" t="shared" si="277" ref="D439:D447">(C439-C403)/C403</f>
        <v>0.0886010951085482</v>
      </c>
      <c r="E439" s="129">
        <v>67.11</v>
      </c>
      <c r="F439" s="125">
        <f aca="true" t="shared" si="278" ref="F439:F447">(E439-E403)/E403</f>
        <v>0.007808980327376423</v>
      </c>
      <c r="G439" s="130">
        <v>1198.5</v>
      </c>
      <c r="H439" s="148">
        <f aca="true" t="shared" si="279" ref="H439:H447">(G439-G403)/G403</f>
        <v>0.07182142569688509</v>
      </c>
      <c r="I439" s="330">
        <v>213.28</v>
      </c>
      <c r="J439" s="148">
        <f aca="true" t="shared" si="280" ref="J439:J447">(I439-I403)/I403</f>
        <v>0.12822683030046556</v>
      </c>
      <c r="K439" s="155">
        <v>109.23</v>
      </c>
      <c r="L439" s="148">
        <f aca="true" t="shared" si="281" ref="L439:L447">(K439-K403)/K403</f>
        <v>0.01373549883990723</v>
      </c>
      <c r="M439" s="155">
        <v>169.9</v>
      </c>
      <c r="N439" s="148">
        <f aca="true" t="shared" si="282" ref="N439:N447">(M439-M403)/M403</f>
        <v>0.1422616646497243</v>
      </c>
      <c r="O439" s="156">
        <v>94.46</v>
      </c>
      <c r="P439" s="148">
        <f>(O439-O403)/O403</f>
        <v>0.19358099570381593</v>
      </c>
      <c r="Q439" s="156">
        <v>147.36</v>
      </c>
      <c r="R439" s="106">
        <f>(Q439-Q403)/Q403</f>
        <v>0.17268820627088985</v>
      </c>
    </row>
    <row r="440" spans="1:18" ht="16.5">
      <c r="A440" s="126" t="s">
        <v>478</v>
      </c>
      <c r="B440" s="131" t="s">
        <v>6</v>
      </c>
      <c r="C440" s="132">
        <v>1881.65</v>
      </c>
      <c r="D440" s="133">
        <f t="shared" si="277"/>
        <v>0.11673274143006365</v>
      </c>
      <c r="E440" s="134">
        <v>23.5</v>
      </c>
      <c r="F440" s="133">
        <f t="shared" si="278"/>
        <v>0.0844485463774803</v>
      </c>
      <c r="G440" s="100">
        <v>718.87</v>
      </c>
      <c r="H440" s="153">
        <f t="shared" si="279"/>
        <v>0.10065377489933093</v>
      </c>
      <c r="I440" s="136">
        <v>151.05</v>
      </c>
      <c r="J440" s="153">
        <f t="shared" si="280"/>
        <v>0.12539114886008057</v>
      </c>
      <c r="K440" s="136">
        <v>78.94</v>
      </c>
      <c r="L440" s="153">
        <f t="shared" si="281"/>
        <v>0.0429383009644603</v>
      </c>
      <c r="M440" s="136">
        <v>59.73</v>
      </c>
      <c r="N440" s="153">
        <f t="shared" si="282"/>
        <v>0.07370124033794705</v>
      </c>
      <c r="O440" s="157">
        <v>357.09</v>
      </c>
      <c r="P440" s="153">
        <f>(O440-O404)/O404</f>
        <v>0.22307850390464448</v>
      </c>
      <c r="Q440" s="157">
        <v>205.52</v>
      </c>
      <c r="R440" s="135">
        <f>(Q440-Q404)/Q404</f>
        <v>0.13302828160317562</v>
      </c>
    </row>
    <row r="441" spans="1:18" s="5" customFormat="1" ht="17.25" thickBot="1">
      <c r="A441" s="42"/>
      <c r="B441" s="14" t="s">
        <v>8</v>
      </c>
      <c r="C441" s="80">
        <f>C439-C440</f>
        <v>323.1700000000001</v>
      </c>
      <c r="D441" s="363">
        <f t="shared" si="277"/>
        <v>-0.05064481066948617</v>
      </c>
      <c r="E441" s="87">
        <f>E439-E440</f>
        <v>43.61</v>
      </c>
      <c r="F441" s="363">
        <f t="shared" si="278"/>
        <v>-0.029162956366874493</v>
      </c>
      <c r="G441" s="76">
        <f>G439-G440</f>
        <v>479.63</v>
      </c>
      <c r="H441" s="150">
        <f t="shared" si="279"/>
        <v>0.031329290844192004</v>
      </c>
      <c r="I441" s="87">
        <f>I439-I440</f>
        <v>62.22999999999999</v>
      </c>
      <c r="J441" s="150">
        <f t="shared" si="280"/>
        <v>0.13516964611455667</v>
      </c>
      <c r="K441" s="87">
        <f>K439-K440</f>
        <v>30.290000000000006</v>
      </c>
      <c r="L441" s="328">
        <f t="shared" si="281"/>
        <v>-0.05520898315658128</v>
      </c>
      <c r="M441" s="87">
        <f>M439-M440</f>
        <v>110.17000000000002</v>
      </c>
      <c r="N441" s="370">
        <f t="shared" si="282"/>
        <v>0.18322414348619911</v>
      </c>
      <c r="O441" s="140">
        <f>O439-O440</f>
        <v>-262.63</v>
      </c>
      <c r="P441" s="334">
        <f>(O441-O405)/-O405</f>
        <v>-0.23404755192181187</v>
      </c>
      <c r="Q441" s="140">
        <f>Q439-Q440</f>
        <v>-58.16</v>
      </c>
      <c r="R441" s="371">
        <f>(Q441-Q405)/-Q405</f>
        <v>-0.0436030863089899</v>
      </c>
    </row>
    <row r="442" spans="1:18" ht="17.25" thickTop="1">
      <c r="A442" s="10">
        <v>2018</v>
      </c>
      <c r="B442" s="127" t="s">
        <v>7</v>
      </c>
      <c r="C442" s="128">
        <v>2501.04</v>
      </c>
      <c r="D442" s="125">
        <f t="shared" si="277"/>
        <v>0.08081104907434616</v>
      </c>
      <c r="E442" s="129">
        <v>76.08</v>
      </c>
      <c r="F442" s="125">
        <f t="shared" si="278"/>
        <v>0.00781560471585645</v>
      </c>
      <c r="G442" s="130">
        <v>1362.9</v>
      </c>
      <c r="H442" s="148">
        <f t="shared" si="279"/>
        <v>0.06208551857422292</v>
      </c>
      <c r="I442" s="330">
        <v>241.32</v>
      </c>
      <c r="J442" s="148">
        <f t="shared" si="280"/>
        <v>0.12314995811225904</v>
      </c>
      <c r="K442" s="155">
        <v>123.96</v>
      </c>
      <c r="L442" s="148">
        <f t="shared" si="281"/>
        <v>0.005108246168815336</v>
      </c>
      <c r="M442" s="155">
        <v>190.83</v>
      </c>
      <c r="N442" s="148">
        <f t="shared" si="282"/>
        <v>0.13447476368824685</v>
      </c>
      <c r="O442" s="156">
        <v>107.75</v>
      </c>
      <c r="P442" s="148">
        <f>(O442-O406)/O406</f>
        <v>0.20028962905202188</v>
      </c>
      <c r="Q442" s="156">
        <v>166.63</v>
      </c>
      <c r="R442" s="106">
        <f>(Q442-Q406)/Q406</f>
        <v>0.17386403663261718</v>
      </c>
    </row>
    <row r="443" spans="1:18" ht="16.5">
      <c r="A443" s="126" t="s">
        <v>483</v>
      </c>
      <c r="B443" s="131" t="s">
        <v>6</v>
      </c>
      <c r="C443" s="132">
        <v>2134.2</v>
      </c>
      <c r="D443" s="133">
        <f t="shared" si="277"/>
        <v>0.11914001048767689</v>
      </c>
      <c r="E443" s="134">
        <v>26.8</v>
      </c>
      <c r="F443" s="133">
        <f t="shared" si="278"/>
        <v>0.0872210953346857</v>
      </c>
      <c r="G443" s="100">
        <v>818.38</v>
      </c>
      <c r="H443" s="153">
        <f t="shared" si="279"/>
        <v>0.1013349841201485</v>
      </c>
      <c r="I443" s="136">
        <v>169.93</v>
      </c>
      <c r="J443" s="153">
        <f t="shared" si="280"/>
        <v>0.1339249966635526</v>
      </c>
      <c r="K443" s="136">
        <v>89.31</v>
      </c>
      <c r="L443" s="153">
        <f t="shared" si="281"/>
        <v>0.05667297681022251</v>
      </c>
      <c r="M443" s="136">
        <v>67.46</v>
      </c>
      <c r="N443" s="153">
        <f t="shared" si="282"/>
        <v>0.07884215576523257</v>
      </c>
      <c r="O443" s="157">
        <v>407.08</v>
      </c>
      <c r="P443" s="153">
        <f>(O443-O407)/O407</f>
        <v>0.23676135500531675</v>
      </c>
      <c r="Q443" s="157">
        <v>230.69</v>
      </c>
      <c r="R443" s="135">
        <f>(Q443-Q407)/Q407</f>
        <v>0.12608610758566818</v>
      </c>
    </row>
    <row r="444" spans="1:18" s="5" customFormat="1" ht="17.25" thickBot="1">
      <c r="A444" s="42"/>
      <c r="B444" s="14" t="s">
        <v>8</v>
      </c>
      <c r="C444" s="80">
        <f>C442-C443</f>
        <v>366.84000000000015</v>
      </c>
      <c r="D444" s="363">
        <f t="shared" si="277"/>
        <v>-0.09876179245282975</v>
      </c>
      <c r="E444" s="87">
        <f>E442-E443</f>
        <v>49.28</v>
      </c>
      <c r="F444" s="363">
        <f t="shared" si="278"/>
        <v>-0.030684500393390938</v>
      </c>
      <c r="G444" s="76">
        <f>G442-G443</f>
        <v>544.5200000000001</v>
      </c>
      <c r="H444" s="150">
        <f t="shared" si="279"/>
        <v>0.008090345274461017</v>
      </c>
      <c r="I444" s="87">
        <f>I442-I443</f>
        <v>71.38999999999999</v>
      </c>
      <c r="J444" s="150">
        <f t="shared" si="280"/>
        <v>0.0983076923076921</v>
      </c>
      <c r="K444" s="87">
        <f>K442-K443</f>
        <v>34.64999999999999</v>
      </c>
      <c r="L444" s="328">
        <f t="shared" si="281"/>
        <v>-0.10718886884823527</v>
      </c>
      <c r="M444" s="87">
        <f>M442-M443</f>
        <v>123.37000000000002</v>
      </c>
      <c r="N444" s="370">
        <f t="shared" si="282"/>
        <v>0.16739212717638163</v>
      </c>
      <c r="O444" s="140">
        <f>O442-O443</f>
        <v>-299.33</v>
      </c>
      <c r="P444" s="334">
        <f>(O444-O408)/-O408</f>
        <v>-0.2504386331356003</v>
      </c>
      <c r="Q444" s="140">
        <f>Q442-Q443</f>
        <v>-64.06</v>
      </c>
      <c r="R444" s="371">
        <f>(Q444-Q408)/-Q408</f>
        <v>-0.018280082657764693</v>
      </c>
    </row>
    <row r="445" spans="1:18" ht="17.25" thickTop="1">
      <c r="A445" s="10">
        <v>2018</v>
      </c>
      <c r="B445" s="127" t="s">
        <v>7</v>
      </c>
      <c r="C445" s="128">
        <v>2796.55</v>
      </c>
      <c r="D445" s="125">
        <f t="shared" si="277"/>
        <v>0.07997003247768864</v>
      </c>
      <c r="E445" s="129">
        <v>84.74</v>
      </c>
      <c r="F445" s="125">
        <f t="shared" si="278"/>
        <v>0.009771210676835</v>
      </c>
      <c r="G445" s="130">
        <v>1527.94</v>
      </c>
      <c r="H445" s="148">
        <f t="shared" si="279"/>
        <v>0.05826211023534798</v>
      </c>
      <c r="I445" s="330">
        <v>268.19</v>
      </c>
      <c r="J445" s="148">
        <f t="shared" si="280"/>
        <v>0.12500524350853648</v>
      </c>
      <c r="K445" s="155">
        <v>138.23</v>
      </c>
      <c r="L445" s="148">
        <f t="shared" si="281"/>
        <v>0.0044324952768491875</v>
      </c>
      <c r="M445" s="155">
        <v>212.66</v>
      </c>
      <c r="N445" s="148">
        <f t="shared" si="282"/>
        <v>0.13237486687965913</v>
      </c>
      <c r="O445" s="156">
        <v>120.95</v>
      </c>
      <c r="P445" s="148">
        <f>(O445-O409)/O409</f>
        <v>0.2284176315254927</v>
      </c>
      <c r="Q445" s="156">
        <v>187.03</v>
      </c>
      <c r="R445" s="106">
        <f>(Q445-Q409)/Q409</f>
        <v>0.18119237084754325</v>
      </c>
    </row>
    <row r="446" spans="1:18" ht="16.5">
      <c r="A446" s="126" t="s">
        <v>490</v>
      </c>
      <c r="B446" s="131" t="s">
        <v>6</v>
      </c>
      <c r="C446" s="132">
        <v>2396.1</v>
      </c>
      <c r="D446" s="133">
        <f t="shared" si="277"/>
        <v>0.12503521457413827</v>
      </c>
      <c r="E446" s="134">
        <v>30.4</v>
      </c>
      <c r="F446" s="133">
        <f t="shared" si="278"/>
        <v>0.09985528219971049</v>
      </c>
      <c r="G446" s="100">
        <v>921.12</v>
      </c>
      <c r="H446" s="153">
        <f t="shared" si="279"/>
        <v>0.09921477839566575</v>
      </c>
      <c r="I446" s="136">
        <v>188.79</v>
      </c>
      <c r="J446" s="153">
        <f t="shared" si="280"/>
        <v>0.12744102717229028</v>
      </c>
      <c r="K446" s="136">
        <v>99.88</v>
      </c>
      <c r="L446" s="153">
        <f t="shared" si="281"/>
        <v>0.0688068485821294</v>
      </c>
      <c r="M446" s="136">
        <v>75.37</v>
      </c>
      <c r="N446" s="153">
        <f t="shared" si="282"/>
        <v>0.08399252121386457</v>
      </c>
      <c r="O446" s="157">
        <v>460.09</v>
      </c>
      <c r="P446" s="153">
        <f>(O446-O410)/O410</f>
        <v>0.2708264280190033</v>
      </c>
      <c r="Q446" s="157">
        <v>257.86</v>
      </c>
      <c r="R446" s="135">
        <f>(Q446-Q410)/Q410</f>
        <v>0.12332825092572425</v>
      </c>
    </row>
    <row r="447" spans="1:18" s="5" customFormat="1" ht="17.25" thickBot="1">
      <c r="A447" s="42"/>
      <c r="B447" s="14" t="s">
        <v>8</v>
      </c>
      <c r="C447" s="80">
        <f>C445-C446</f>
        <v>400.4500000000003</v>
      </c>
      <c r="D447" s="363">
        <f t="shared" si="277"/>
        <v>-0.1288315530706798</v>
      </c>
      <c r="E447" s="87">
        <f>E445-E446</f>
        <v>54.339999999999996</v>
      </c>
      <c r="F447" s="363">
        <f t="shared" si="278"/>
        <v>-0.03447050461975844</v>
      </c>
      <c r="G447" s="76">
        <f>G445-G446</f>
        <v>606.82</v>
      </c>
      <c r="H447" s="150">
        <f t="shared" si="279"/>
        <v>0.0016175888023242638</v>
      </c>
      <c r="I447" s="87">
        <f>I445-I446</f>
        <v>79.4</v>
      </c>
      <c r="J447" s="150">
        <f t="shared" si="280"/>
        <v>0.11925570904990145</v>
      </c>
      <c r="K447" s="87">
        <f>K445-K446</f>
        <v>38.349999999999994</v>
      </c>
      <c r="L447" s="328">
        <f t="shared" si="281"/>
        <v>-0.13176364047996394</v>
      </c>
      <c r="M447" s="87">
        <f>M445-M446</f>
        <v>137.29</v>
      </c>
      <c r="N447" s="370">
        <f t="shared" si="282"/>
        <v>0.16081846622135773</v>
      </c>
      <c r="O447" s="140">
        <f>O445-O446</f>
        <v>-339.14</v>
      </c>
      <c r="P447" s="334">
        <f>(O447-O411)/-O411</f>
        <v>-0.28666818423249085</v>
      </c>
      <c r="Q447" s="140">
        <f>Q445-Q446</f>
        <v>-70.83000000000001</v>
      </c>
      <c r="R447" s="109">
        <f>(Q447-Q411)/-Q411</f>
        <v>0.005336329167251726</v>
      </c>
    </row>
    <row r="448" spans="1:18" ht="17.25" thickTop="1">
      <c r="A448" s="10">
        <v>2018</v>
      </c>
      <c r="B448" s="127" t="s">
        <v>7</v>
      </c>
      <c r="C448" s="128">
        <v>3074.63</v>
      </c>
      <c r="D448" s="125">
        <f>(C448-C412)/C412</f>
        <v>0.06852595179759867</v>
      </c>
      <c r="E448" s="129">
        <v>92.46</v>
      </c>
      <c r="F448" s="125">
        <f>(E448-E412)/E412</f>
        <v>0.0032552083333333027</v>
      </c>
      <c r="G448" s="130">
        <v>1687.55</v>
      </c>
      <c r="H448" s="148">
        <f>(G448-G412)/G412</f>
        <v>0.04814817115209032</v>
      </c>
      <c r="I448" s="330">
        <v>291.24</v>
      </c>
      <c r="J448" s="148">
        <f>(I448-I412)/I412</f>
        <v>0.1041437616104941</v>
      </c>
      <c r="K448" s="155">
        <v>150.99</v>
      </c>
      <c r="L448" s="148">
        <f>(K448-K412)/K412</f>
        <v>-0.009056900964756812</v>
      </c>
      <c r="M448" s="155">
        <v>232.36</v>
      </c>
      <c r="N448" s="148">
        <f>(M448-M412)/M412</f>
        <v>0.11358190357519418</v>
      </c>
      <c r="O448" s="156">
        <v>134.24</v>
      </c>
      <c r="P448" s="148">
        <f>(O448-O412)/O412</f>
        <v>0.24515351080604775</v>
      </c>
      <c r="Q448" s="156">
        <v>204.17</v>
      </c>
      <c r="R448" s="106">
        <f>(Q448-Q412)/Q412</f>
        <v>0.1623021746555846</v>
      </c>
    </row>
    <row r="449" spans="1:18" ht="16.5">
      <c r="A449" s="126" t="s">
        <v>497</v>
      </c>
      <c r="B449" s="131" t="s">
        <v>6</v>
      </c>
      <c r="C449" s="132">
        <v>2627.63</v>
      </c>
      <c r="D449" s="133">
        <f>(C449-C413)/C413</f>
        <v>0.11389813264376113</v>
      </c>
      <c r="E449" s="134">
        <v>33.62</v>
      </c>
      <c r="F449" s="133">
        <f>(E449-E413)/E413</f>
        <v>0.09761671563826309</v>
      </c>
      <c r="G449" s="100">
        <v>1013.19</v>
      </c>
      <c r="H449" s="153">
        <f>(G449-G413)/G413</f>
        <v>0.08711373390557946</v>
      </c>
      <c r="I449" s="136">
        <v>206.84</v>
      </c>
      <c r="J449" s="153">
        <f>(I449-I413)/I413</f>
        <v>0.10959712461777806</v>
      </c>
      <c r="K449" s="136">
        <v>109.16</v>
      </c>
      <c r="L449" s="153">
        <f>(K449-K413)/K413</f>
        <v>0.071561794443899</v>
      </c>
      <c r="M449" s="136">
        <v>82.56</v>
      </c>
      <c r="N449" s="153">
        <f>(M449-M413)/M413</f>
        <v>0.07402107454143356</v>
      </c>
      <c r="O449" s="157">
        <v>505.24</v>
      </c>
      <c r="P449" s="153">
        <f>(O449-O413)/O413</f>
        <v>0.27107600191199777</v>
      </c>
      <c r="Q449" s="157">
        <v>281.45</v>
      </c>
      <c r="R449" s="135">
        <f>(Q449-Q413)/Q413</f>
        <v>0.11016882297254646</v>
      </c>
    </row>
    <row r="450" spans="1:18" s="5" customFormat="1" ht="17.25" thickBot="1">
      <c r="A450" s="42"/>
      <c r="B450" s="14" t="s">
        <v>8</v>
      </c>
      <c r="C450" s="80">
        <f>C448-C449</f>
        <v>447</v>
      </c>
      <c r="D450" s="363">
        <f>(C450-C414)/C414</f>
        <v>-0.13789778206364514</v>
      </c>
      <c r="E450" s="87">
        <f>E448-E449</f>
        <v>58.839999999999996</v>
      </c>
      <c r="F450" s="363">
        <f>(E450-E414)/E414</f>
        <v>-0.04371851129530318</v>
      </c>
      <c r="G450" s="76">
        <f>G448-G449</f>
        <v>674.3599999999999</v>
      </c>
      <c r="H450" s="334">
        <f>(G450-G414)/G414</f>
        <v>-0.0054127398492693135</v>
      </c>
      <c r="I450" s="87">
        <f>I448-I449</f>
        <v>84.4</v>
      </c>
      <c r="J450" s="150">
        <f>(I450-I414)/I414</f>
        <v>0.09100310237849046</v>
      </c>
      <c r="K450" s="87">
        <f>K448-K449</f>
        <v>41.83000000000001</v>
      </c>
      <c r="L450" s="328">
        <f>(K450-K414)/K414</f>
        <v>-0.17168316831683145</v>
      </c>
      <c r="M450" s="87">
        <f>M448-M449</f>
        <v>149.8</v>
      </c>
      <c r="N450" s="370">
        <f>(M450-M414)/M414</f>
        <v>0.1366568024888081</v>
      </c>
      <c r="O450" s="140">
        <f>O448-O449</f>
        <v>-371</v>
      </c>
      <c r="P450" s="334">
        <f>(O450-O414)/-O414</f>
        <v>-0.28072355702844515</v>
      </c>
      <c r="Q450" s="140">
        <f>Q448-Q449</f>
        <v>-77.28</v>
      </c>
      <c r="R450" s="109">
        <f>(Q450-Q414)/-Q414</f>
        <v>0.0074492679167738555</v>
      </c>
    </row>
    <row r="451" spans="1:18" ht="17.25" thickTop="1">
      <c r="A451" s="10">
        <v>2018</v>
      </c>
      <c r="B451" s="127" t="s">
        <v>7</v>
      </c>
      <c r="C451" s="128">
        <v>3360.5</v>
      </c>
      <c r="D451" s="125">
        <f>(C451-C415)/C415</f>
        <v>0.05926259814845759</v>
      </c>
      <c r="E451" s="129">
        <v>100.77</v>
      </c>
      <c r="F451" s="362">
        <f>(E451-E415)/E415</f>
        <v>9.92457324334151E-05</v>
      </c>
      <c r="G451" s="130">
        <v>1850.73</v>
      </c>
      <c r="H451" s="148">
        <f>(G451-G415)/G415</f>
        <v>0.04026777734684592</v>
      </c>
      <c r="I451" s="330">
        <v>316.53</v>
      </c>
      <c r="J451" s="148">
        <f>(I451-I415)/I415</f>
        <v>0.08982922462470726</v>
      </c>
      <c r="K451" s="155">
        <v>164.02</v>
      </c>
      <c r="L451" s="148">
        <f>(K451-K415)/K415</f>
        <v>-0.020074082925080568</v>
      </c>
      <c r="M451" s="155">
        <v>252.84</v>
      </c>
      <c r="N451" s="148">
        <f>(M451-M415)/M415</f>
        <v>0.10045264623955438</v>
      </c>
      <c r="O451" s="156">
        <v>145.84</v>
      </c>
      <c r="P451" s="148">
        <f>(O451-O415)/O415</f>
        <v>0.23540872511647612</v>
      </c>
      <c r="Q451" s="156">
        <v>221.61</v>
      </c>
      <c r="R451" s="106">
        <f>(Q451-Q415)/Q415</f>
        <v>0.14373451692815867</v>
      </c>
    </row>
    <row r="452" spans="1:18" ht="16.5">
      <c r="A452" s="126" t="s">
        <v>504</v>
      </c>
      <c r="B452" s="131" t="s">
        <v>6</v>
      </c>
      <c r="C452" s="132">
        <v>2866.55</v>
      </c>
      <c r="D452" s="133">
        <f>(C452-C416)/C416</f>
        <v>0.10564053906027028</v>
      </c>
      <c r="E452" s="134">
        <v>36.79</v>
      </c>
      <c r="F452" s="133">
        <f>(E452-E416)/E416</f>
        <v>0.09266409266409259</v>
      </c>
      <c r="G452" s="100">
        <v>1106.89</v>
      </c>
      <c r="H452" s="153">
        <f>(G452-G416)/G416</f>
        <v>0.08573978891199444</v>
      </c>
      <c r="I452" s="136">
        <v>224.99</v>
      </c>
      <c r="J452" s="153">
        <f>(I452-I416)/I416</f>
        <v>0.09729808817791659</v>
      </c>
      <c r="K452" s="136">
        <v>119.68</v>
      </c>
      <c r="L452" s="153">
        <f>(K452-K416)/K416</f>
        <v>0.07674313990103464</v>
      </c>
      <c r="M452" s="136">
        <v>89.59</v>
      </c>
      <c r="N452" s="153">
        <f>(M452-M416)/M416</f>
        <v>0.06871048550638202</v>
      </c>
      <c r="O452" s="157">
        <v>551.38</v>
      </c>
      <c r="P452" s="153">
        <f>(O452-O416)/O416</f>
        <v>0.2500680148725855</v>
      </c>
      <c r="Q452" s="157">
        <v>303.82</v>
      </c>
      <c r="R452" s="135">
        <f>(Q452-Q416)/Q416</f>
        <v>0.09060234044080699</v>
      </c>
    </row>
    <row r="453" spans="1:18" s="5" customFormat="1" ht="17.25" thickBot="1">
      <c r="A453" s="42"/>
      <c r="B453" s="14" t="s">
        <v>8</v>
      </c>
      <c r="C453" s="80">
        <f>C451-C452</f>
        <v>493.9499999999998</v>
      </c>
      <c r="D453" s="363">
        <f>(C453-C417)/C417</f>
        <v>-0.1481123777658971</v>
      </c>
      <c r="E453" s="87">
        <f>E451-E452</f>
        <v>63.98</v>
      </c>
      <c r="F453" s="363">
        <f>(E453-E417)/E417</f>
        <v>-0.04635564167536155</v>
      </c>
      <c r="G453" s="76">
        <f>G451-G452</f>
        <v>743.8399999999999</v>
      </c>
      <c r="H453" s="334">
        <f>(G453-G417)/G417</f>
        <v>-0.020760653493239932</v>
      </c>
      <c r="I453" s="87">
        <f>I451-I452</f>
        <v>91.53999999999996</v>
      </c>
      <c r="J453" s="150">
        <f>(I453-I417)/I417</f>
        <v>0.07189695550351238</v>
      </c>
      <c r="K453" s="87">
        <f>K451-K452</f>
        <v>44.34</v>
      </c>
      <c r="L453" s="328">
        <f>(K453-K417)/K417</f>
        <v>-0.21145296105281858</v>
      </c>
      <c r="M453" s="87">
        <f>M451-M452</f>
        <v>163.25</v>
      </c>
      <c r="N453" s="370">
        <f>(M453-M417)/M417</f>
        <v>0.11868704173233736</v>
      </c>
      <c r="O453" s="140">
        <f>O451-O452</f>
        <v>-405.53999999999996</v>
      </c>
      <c r="P453" s="334">
        <f>(O453-O417)/-O417</f>
        <v>-0.2554251927065598</v>
      </c>
      <c r="Q453" s="140">
        <f>Q451-Q452</f>
        <v>-82.20999999999998</v>
      </c>
      <c r="R453" s="109">
        <f>(Q453-Q417)/-Q417</f>
        <v>0.030771044564961256</v>
      </c>
    </row>
    <row r="454" ht="16.5" thickTop="1"/>
  </sheetData>
  <sheetProtection/>
  <mergeCells count="1">
    <mergeCell ref="A1:R1"/>
  </mergeCells>
  <printOptions horizontalCentered="1"/>
  <pageMargins left="0.2362204724409449" right="0.35433070866141736" top="0.2755905511811024" bottom="0.2362204724409449" header="0.15748031496062992" footer="0.2755905511811024"/>
  <pageSetup horizontalDpi="600" verticalDpi="600" orientation="landscape" paperSize="9" scale="80" r:id="rId1"/>
  <headerFooter alignWithMargins="0">
    <oddFooter>&amp;R&amp;"Times New Roman,標準"&amp;D</oddFooter>
  </headerFooter>
  <rowBreaks count="2" manualBreakCount="2">
    <brk id="270" max="255" man="1"/>
    <brk id="4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8"/>
  <sheetViews>
    <sheetView zoomScaleSheetLayoutView="100" zoomScalePageLayoutView="0" workbookViewId="0" topLeftCell="A1214">
      <selection activeCell="H1237" sqref="H1237"/>
    </sheetView>
  </sheetViews>
  <sheetFormatPr defaultColWidth="9.00390625" defaultRowHeight="16.5"/>
  <cols>
    <col min="1" max="1" width="9.50390625" style="55" bestFit="1" customWidth="1"/>
    <col min="2" max="2" width="16.125" style="1" bestFit="1" customWidth="1"/>
    <col min="3" max="3" width="9.375" style="1" customWidth="1"/>
    <col min="4" max="4" width="9.00390625" style="1" customWidth="1"/>
    <col min="5" max="5" width="9.875" style="1" customWidth="1"/>
    <col min="6" max="6" width="9.00390625" style="1" customWidth="1"/>
    <col min="7" max="7" width="10.50390625" style="1" bestFit="1" customWidth="1"/>
    <col min="8" max="16384" width="9.00390625" style="1" customWidth="1"/>
  </cols>
  <sheetData>
    <row r="1" spans="1:8" ht="21">
      <c r="A1" s="511" t="s">
        <v>42</v>
      </c>
      <c r="B1" s="512"/>
      <c r="C1" s="512"/>
      <c r="D1" s="512"/>
      <c r="E1" s="512"/>
      <c r="F1" s="512"/>
      <c r="G1" s="512"/>
      <c r="H1" s="512"/>
    </row>
    <row r="2" spans="1:8" ht="20.25">
      <c r="A2" s="43"/>
      <c r="B2" s="43"/>
      <c r="C2" s="43"/>
      <c r="D2" s="43"/>
      <c r="E2" s="43"/>
      <c r="F2" s="43"/>
      <c r="G2" s="43"/>
      <c r="H2" s="40" t="s">
        <v>25</v>
      </c>
    </row>
    <row r="3" spans="1:8" ht="21">
      <c r="A3" s="44"/>
      <c r="B3" s="45"/>
      <c r="C3" s="35" t="s">
        <v>26</v>
      </c>
      <c r="D3" s="46"/>
      <c r="E3" s="46"/>
      <c r="F3" s="46"/>
      <c r="G3" s="47"/>
      <c r="H3" s="47"/>
    </row>
    <row r="4" spans="1:8" ht="20.25">
      <c r="A4" s="48"/>
      <c r="B4" s="49"/>
      <c r="C4" s="36" t="s">
        <v>27</v>
      </c>
      <c r="D4" s="47"/>
      <c r="E4" s="36" t="s">
        <v>28</v>
      </c>
      <c r="F4" s="47"/>
      <c r="G4" s="36" t="s">
        <v>29</v>
      </c>
      <c r="H4" s="47"/>
    </row>
    <row r="5" spans="1:8" ht="20.25">
      <c r="A5" s="48"/>
      <c r="B5" s="50"/>
      <c r="C5" s="37" t="s">
        <v>12</v>
      </c>
      <c r="D5" s="34" t="s">
        <v>13</v>
      </c>
      <c r="E5" s="37" t="s">
        <v>12</v>
      </c>
      <c r="F5" s="34" t="s">
        <v>13</v>
      </c>
      <c r="G5" s="37" t="s">
        <v>12</v>
      </c>
      <c r="H5" s="34" t="s">
        <v>13</v>
      </c>
    </row>
    <row r="6" spans="1:8" ht="18.75">
      <c r="A6" s="39" t="s">
        <v>18</v>
      </c>
      <c r="B6" s="51" t="s">
        <v>30</v>
      </c>
      <c r="C6" s="52">
        <v>921.1</v>
      </c>
      <c r="D6" s="53">
        <v>4.64137785078658</v>
      </c>
      <c r="E6" s="52">
        <v>856.3</v>
      </c>
      <c r="F6" s="53">
        <v>5.086396873199447</v>
      </c>
      <c r="G6" s="52">
        <v>64.80000000000007</v>
      </c>
      <c r="H6" s="53">
        <v>7.5674413172953425</v>
      </c>
    </row>
    <row r="7" spans="1:8" ht="16.5">
      <c r="A7" s="48"/>
      <c r="B7" s="51" t="s">
        <v>31</v>
      </c>
      <c r="C7" s="52">
        <v>669.5</v>
      </c>
      <c r="D7" s="53">
        <v>3.3735777560542997</v>
      </c>
      <c r="E7" s="52">
        <v>610.4</v>
      </c>
      <c r="F7" s="53">
        <v>3.625758088755042</v>
      </c>
      <c r="G7" s="52">
        <v>59.1</v>
      </c>
      <c r="H7" s="53">
        <v>9.682175622542587</v>
      </c>
    </row>
    <row r="8" spans="1:8" ht="16.5">
      <c r="A8" s="48"/>
      <c r="B8" s="51" t="s">
        <v>32</v>
      </c>
      <c r="C8" s="52">
        <v>66.4</v>
      </c>
      <c r="D8" s="53">
        <v>0.33458635250486257</v>
      </c>
      <c r="E8" s="52">
        <v>74.8</v>
      </c>
      <c r="F8" s="53">
        <v>0.4443098051095628</v>
      </c>
      <c r="G8" s="52">
        <v>-8.399999999999991</v>
      </c>
      <c r="H8" s="53">
        <v>-11.229946524064161</v>
      </c>
    </row>
    <row r="9" spans="1:8" ht="16.5">
      <c r="A9" s="54"/>
      <c r="B9" s="51" t="s">
        <v>33</v>
      </c>
      <c r="C9" s="52">
        <v>185.2</v>
      </c>
      <c r="D9" s="53">
        <v>0.9332137422274178</v>
      </c>
      <c r="E9" s="52">
        <v>171.1</v>
      </c>
      <c r="F9" s="53">
        <v>1.016328979334842</v>
      </c>
      <c r="G9" s="52">
        <v>14.1</v>
      </c>
      <c r="H9" s="53">
        <v>8.240794856808886</v>
      </c>
    </row>
    <row r="10" spans="1:8" ht="20.25">
      <c r="A10" s="43"/>
      <c r="B10" s="43"/>
      <c r="C10" s="43"/>
      <c r="D10" s="43"/>
      <c r="E10" s="43"/>
      <c r="F10" s="43"/>
      <c r="G10" s="43"/>
      <c r="H10" s="43"/>
    </row>
    <row r="11" spans="1:8" ht="20.25">
      <c r="A11" s="43"/>
      <c r="B11" s="43"/>
      <c r="C11" s="43"/>
      <c r="D11" s="43"/>
      <c r="E11" s="43"/>
      <c r="F11" s="43"/>
      <c r="G11" s="43"/>
      <c r="H11" s="43"/>
    </row>
    <row r="12" spans="1:8" ht="20.25">
      <c r="A12" s="43"/>
      <c r="B12" s="43"/>
      <c r="C12" s="43"/>
      <c r="D12" s="43"/>
      <c r="E12" s="43"/>
      <c r="F12" s="43"/>
      <c r="G12" s="43"/>
      <c r="H12" s="40" t="s">
        <v>25</v>
      </c>
    </row>
    <row r="13" spans="1:8" ht="21">
      <c r="A13" s="44"/>
      <c r="B13" s="45"/>
      <c r="C13" s="35" t="s">
        <v>26</v>
      </c>
      <c r="D13" s="46"/>
      <c r="E13" s="46"/>
      <c r="F13" s="46"/>
      <c r="G13" s="47"/>
      <c r="H13" s="47"/>
    </row>
    <row r="14" spans="1:8" ht="20.25">
      <c r="A14" s="48"/>
      <c r="B14" s="49"/>
      <c r="C14" s="36" t="s">
        <v>27</v>
      </c>
      <c r="D14" s="47"/>
      <c r="E14" s="36" t="s">
        <v>28</v>
      </c>
      <c r="F14" s="47"/>
      <c r="G14" s="36" t="s">
        <v>29</v>
      </c>
      <c r="H14" s="47"/>
    </row>
    <row r="15" spans="1:8" ht="20.25">
      <c r="A15" s="48"/>
      <c r="B15" s="50"/>
      <c r="C15" s="37" t="s">
        <v>12</v>
      </c>
      <c r="D15" s="34" t="s">
        <v>13</v>
      </c>
      <c r="E15" s="37" t="s">
        <v>12</v>
      </c>
      <c r="F15" s="34" t="s">
        <v>13</v>
      </c>
      <c r="G15" s="37" t="s">
        <v>12</v>
      </c>
      <c r="H15" s="34" t="s">
        <v>13</v>
      </c>
    </row>
    <row r="16" spans="1:8" ht="18.75">
      <c r="A16" s="39" t="s">
        <v>19</v>
      </c>
      <c r="B16" s="51" t="s">
        <v>30</v>
      </c>
      <c r="C16" s="52">
        <v>1618.2</v>
      </c>
      <c r="D16" s="53">
        <v>4.657092698650243</v>
      </c>
      <c r="E16" s="52">
        <v>1655.4</v>
      </c>
      <c r="F16" s="53">
        <v>5.12526781180725</v>
      </c>
      <c r="G16" s="52">
        <v>-37.2</v>
      </c>
      <c r="H16" s="53">
        <v>-2.2471910112359605</v>
      </c>
    </row>
    <row r="17" spans="1:8" ht="16.5">
      <c r="A17" s="48"/>
      <c r="B17" s="51" t="s">
        <v>31</v>
      </c>
      <c r="C17" s="52">
        <v>1168.8</v>
      </c>
      <c r="D17" s="53">
        <v>3.363743632543817</v>
      </c>
      <c r="E17" s="52">
        <v>1193.7</v>
      </c>
      <c r="F17" s="53">
        <v>3.695802940047308</v>
      </c>
      <c r="G17" s="52">
        <v>-24.90000000000009</v>
      </c>
      <c r="H17" s="53">
        <v>-2.08595124403117</v>
      </c>
    </row>
    <row r="18" spans="1:8" ht="16.5">
      <c r="A18" s="48"/>
      <c r="B18" s="51" t="s">
        <v>32</v>
      </c>
      <c r="C18" s="52">
        <v>126.1</v>
      </c>
      <c r="D18" s="53">
        <v>0.36290902811753534</v>
      </c>
      <c r="E18" s="52">
        <v>133</v>
      </c>
      <c r="F18" s="53">
        <v>0.4117800042106827</v>
      </c>
      <c r="G18" s="52">
        <v>-6.900000000000006</v>
      </c>
      <c r="H18" s="53">
        <v>-5.18796992481203</v>
      </c>
    </row>
    <row r="19" spans="1:8" ht="16.5">
      <c r="A19" s="54"/>
      <c r="B19" s="51" t="s">
        <v>33</v>
      </c>
      <c r="C19" s="52">
        <v>323.3</v>
      </c>
      <c r="D19" s="53">
        <v>0.9304400379888911</v>
      </c>
      <c r="E19" s="52">
        <v>328.7</v>
      </c>
      <c r="F19" s="53">
        <v>1.0176848675492587</v>
      </c>
      <c r="G19" s="52">
        <v>-5.399999999999977</v>
      </c>
      <c r="H19" s="53">
        <v>-1.6428354122299926</v>
      </c>
    </row>
    <row r="20" spans="1:8" ht="20.25">
      <c r="A20" s="43"/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3"/>
      <c r="D21" s="43"/>
      <c r="E21" s="43"/>
      <c r="F21" s="43"/>
      <c r="G21" s="43"/>
      <c r="H21" s="43"/>
    </row>
    <row r="22" spans="1:8" ht="20.25">
      <c r="A22" s="43"/>
      <c r="B22" s="43"/>
      <c r="C22" s="43"/>
      <c r="D22" s="43"/>
      <c r="E22" s="43"/>
      <c r="F22" s="43"/>
      <c r="G22" s="43"/>
      <c r="H22" s="40" t="s">
        <v>25</v>
      </c>
    </row>
    <row r="23" spans="1:8" ht="21">
      <c r="A23" s="44"/>
      <c r="B23" s="45"/>
      <c r="C23" s="35" t="s">
        <v>26</v>
      </c>
      <c r="D23" s="46"/>
      <c r="E23" s="46"/>
      <c r="F23" s="46"/>
      <c r="G23" s="47"/>
      <c r="H23" s="47"/>
    </row>
    <row r="24" spans="1:8" ht="20.25">
      <c r="A24" s="48"/>
      <c r="B24" s="49"/>
      <c r="C24" s="36" t="s">
        <v>27</v>
      </c>
      <c r="D24" s="47"/>
      <c r="E24" s="36" t="s">
        <v>28</v>
      </c>
      <c r="F24" s="47"/>
      <c r="G24" s="36" t="s">
        <v>29</v>
      </c>
      <c r="H24" s="47"/>
    </row>
    <row r="25" spans="1:8" ht="20.25">
      <c r="A25" s="48"/>
      <c r="B25" s="50"/>
      <c r="C25" s="37" t="s">
        <v>12</v>
      </c>
      <c r="D25" s="34" t="s">
        <v>13</v>
      </c>
      <c r="E25" s="37" t="s">
        <v>12</v>
      </c>
      <c r="F25" s="34" t="s">
        <v>13</v>
      </c>
      <c r="G25" s="37" t="s">
        <v>12</v>
      </c>
      <c r="H25" s="34" t="s">
        <v>13</v>
      </c>
    </row>
    <row r="26" spans="1:8" ht="18.75">
      <c r="A26" s="39" t="s">
        <v>20</v>
      </c>
      <c r="B26" s="51" t="s">
        <v>30</v>
      </c>
      <c r="C26" s="52">
        <v>2651.6</v>
      </c>
      <c r="D26" s="53">
        <v>4.869538389210472</v>
      </c>
      <c r="E26" s="52">
        <v>2671.3</v>
      </c>
      <c r="F26" s="53">
        <v>5.322268932677174</v>
      </c>
      <c r="G26" s="52">
        <v>-19.700000000000273</v>
      </c>
      <c r="H26" s="53">
        <v>-0.7374686482237269</v>
      </c>
    </row>
    <row r="27" spans="1:8" ht="16.5">
      <c r="A27" s="48"/>
      <c r="B27" s="51" t="s">
        <v>31</v>
      </c>
      <c r="C27" s="52">
        <v>1939.1</v>
      </c>
      <c r="D27" s="53">
        <v>3.561065730320571</v>
      </c>
      <c r="E27" s="52">
        <v>1956.5</v>
      </c>
      <c r="F27" s="53">
        <v>3.898109222769022</v>
      </c>
      <c r="G27" s="52">
        <v>-17.40000000000009</v>
      </c>
      <c r="H27" s="53">
        <v>-0.8893432149246094</v>
      </c>
    </row>
    <row r="28" spans="1:8" ht="16.5">
      <c r="A28" s="48"/>
      <c r="B28" s="51" t="s">
        <v>32</v>
      </c>
      <c r="C28" s="52">
        <v>183.9</v>
      </c>
      <c r="D28" s="53">
        <v>0.33772367995768815</v>
      </c>
      <c r="E28" s="52">
        <v>196.9</v>
      </c>
      <c r="F28" s="53">
        <v>0.39230140861907514</v>
      </c>
      <c r="G28" s="52">
        <v>-13</v>
      </c>
      <c r="H28" s="53">
        <v>-6.602336211274762</v>
      </c>
    </row>
    <row r="29" spans="1:8" ht="16.5">
      <c r="A29" s="54"/>
      <c r="B29" s="51" t="s">
        <v>33</v>
      </c>
      <c r="C29" s="52">
        <v>528.6</v>
      </c>
      <c r="D29" s="53">
        <v>0.9707489789322128</v>
      </c>
      <c r="E29" s="52">
        <v>517.9</v>
      </c>
      <c r="F29" s="53">
        <v>1.0318583012890756</v>
      </c>
      <c r="G29" s="52">
        <v>10.7</v>
      </c>
      <c r="H29" s="53">
        <v>2.066035914269171</v>
      </c>
    </row>
    <row r="30" spans="1:8" ht="20.25">
      <c r="A30" s="43"/>
      <c r="B30" s="43"/>
      <c r="C30" s="43"/>
      <c r="D30" s="43"/>
      <c r="E30" s="43"/>
      <c r="F30" s="43"/>
      <c r="G30" s="43"/>
      <c r="H30" s="43"/>
    </row>
    <row r="31" spans="1:8" ht="20.25">
      <c r="A31" s="43"/>
      <c r="B31" s="43"/>
      <c r="C31" s="43"/>
      <c r="D31" s="43"/>
      <c r="E31" s="43"/>
      <c r="F31" s="43"/>
      <c r="G31" s="43"/>
      <c r="H31" s="43"/>
    </row>
    <row r="32" spans="1:8" ht="20.25">
      <c r="A32" s="43"/>
      <c r="B32" s="43"/>
      <c r="C32" s="43"/>
      <c r="D32" s="43"/>
      <c r="E32" s="43"/>
      <c r="F32" s="43"/>
      <c r="G32" s="43"/>
      <c r="H32" s="40" t="s">
        <v>25</v>
      </c>
    </row>
    <row r="33" spans="1:8" ht="21">
      <c r="A33" s="44"/>
      <c r="B33" s="45"/>
      <c r="C33" s="35" t="s">
        <v>26</v>
      </c>
      <c r="D33" s="46"/>
      <c r="E33" s="46"/>
      <c r="F33" s="46"/>
      <c r="G33" s="47"/>
      <c r="H33" s="47"/>
    </row>
    <row r="34" spans="1:8" ht="20.25">
      <c r="A34" s="48"/>
      <c r="B34" s="49"/>
      <c r="C34" s="36" t="s">
        <v>27</v>
      </c>
      <c r="D34" s="47"/>
      <c r="E34" s="36" t="s">
        <v>28</v>
      </c>
      <c r="F34" s="47"/>
      <c r="G34" s="36" t="s">
        <v>29</v>
      </c>
      <c r="H34" s="47"/>
    </row>
    <row r="35" spans="1:8" ht="20.25">
      <c r="A35" s="48"/>
      <c r="B35" s="50"/>
      <c r="C35" s="37" t="s">
        <v>12</v>
      </c>
      <c r="D35" s="34" t="s">
        <v>13</v>
      </c>
      <c r="E35" s="37" t="s">
        <v>12</v>
      </c>
      <c r="F35" s="34" t="s">
        <v>13</v>
      </c>
      <c r="G35" s="37" t="s">
        <v>12</v>
      </c>
      <c r="H35" s="34" t="s">
        <v>13</v>
      </c>
    </row>
    <row r="36" spans="1:8" ht="18.75">
      <c r="A36" s="39" t="s">
        <v>21</v>
      </c>
      <c r="B36" s="51" t="s">
        <v>30</v>
      </c>
      <c r="C36" s="52">
        <v>3689.4</v>
      </c>
      <c r="D36" s="53">
        <v>4.966755023767567</v>
      </c>
      <c r="E36" s="52">
        <v>3741.4</v>
      </c>
      <c r="F36" s="53">
        <v>5.423450691158735</v>
      </c>
      <c r="G36" s="52">
        <v>-52</v>
      </c>
      <c r="H36" s="53">
        <v>-1.3898540653231373</v>
      </c>
    </row>
    <row r="37" spans="1:8" ht="16.5">
      <c r="A37" s="48"/>
      <c r="B37" s="51" t="s">
        <v>31</v>
      </c>
      <c r="C37" s="52">
        <v>2737.2</v>
      </c>
      <c r="D37" s="53">
        <v>3.6848815121853375</v>
      </c>
      <c r="E37" s="52">
        <v>2767.1</v>
      </c>
      <c r="F37" s="53">
        <v>4.011126959829298</v>
      </c>
      <c r="G37" s="52">
        <v>-29.90000000000009</v>
      </c>
      <c r="H37" s="53">
        <v>-1.080553648223781</v>
      </c>
    </row>
    <row r="38" spans="1:8" ht="16.5">
      <c r="A38" s="48"/>
      <c r="B38" s="51" t="s">
        <v>32</v>
      </c>
      <c r="C38" s="52">
        <v>236.5</v>
      </c>
      <c r="D38" s="53">
        <v>0.31838173229279276</v>
      </c>
      <c r="E38" s="52">
        <v>257.2</v>
      </c>
      <c r="F38" s="53">
        <v>0.3728314314871509</v>
      </c>
      <c r="G38" s="52">
        <v>-20.7</v>
      </c>
      <c r="H38" s="53">
        <v>-8.04821150855365</v>
      </c>
    </row>
    <row r="39" spans="1:8" ht="16.5">
      <c r="A39" s="54"/>
      <c r="B39" s="51" t="s">
        <v>33</v>
      </c>
      <c r="C39" s="52">
        <v>715.7</v>
      </c>
      <c r="D39" s="53">
        <v>0.9634917792894369</v>
      </c>
      <c r="E39" s="52">
        <v>717.1</v>
      </c>
      <c r="F39" s="53">
        <v>1.039492299842286</v>
      </c>
      <c r="G39" s="52">
        <v>-1.3999999999999773</v>
      </c>
      <c r="H39" s="53">
        <v>-0.1952307906846973</v>
      </c>
    </row>
    <row r="40" spans="1:8" ht="20.25">
      <c r="A40" s="43"/>
      <c r="B40" s="43"/>
      <c r="C40" s="43"/>
      <c r="D40" s="43"/>
      <c r="E40" s="43"/>
      <c r="F40" s="43"/>
      <c r="G40" s="43"/>
      <c r="H40" s="43"/>
    </row>
    <row r="41" spans="1:8" ht="20.25">
      <c r="A41" s="43"/>
      <c r="B41" s="43"/>
      <c r="C41" s="43"/>
      <c r="D41" s="43"/>
      <c r="E41" s="43"/>
      <c r="F41" s="43"/>
      <c r="G41" s="43"/>
      <c r="H41" s="43"/>
    </row>
    <row r="42" spans="1:8" ht="20.25">
      <c r="A42" s="43"/>
      <c r="B42" s="43"/>
      <c r="C42" s="43"/>
      <c r="D42" s="43"/>
      <c r="E42" s="43"/>
      <c r="F42" s="43"/>
      <c r="G42" s="43"/>
      <c r="H42" s="40" t="s">
        <v>25</v>
      </c>
    </row>
    <row r="43" spans="1:8" ht="21">
      <c r="A43" s="44"/>
      <c r="B43" s="45"/>
      <c r="C43" s="35" t="s">
        <v>26</v>
      </c>
      <c r="D43" s="46"/>
      <c r="E43" s="46"/>
      <c r="F43" s="46"/>
      <c r="G43" s="47"/>
      <c r="H43" s="47"/>
    </row>
    <row r="44" spans="1:8" ht="20.25">
      <c r="A44" s="48"/>
      <c r="B44" s="49"/>
      <c r="C44" s="36" t="s">
        <v>27</v>
      </c>
      <c r="D44" s="47"/>
      <c r="E44" s="36" t="s">
        <v>28</v>
      </c>
      <c r="F44" s="47"/>
      <c r="G44" s="36" t="s">
        <v>29</v>
      </c>
      <c r="H44" s="47"/>
    </row>
    <row r="45" spans="1:8" ht="20.25">
      <c r="A45" s="48"/>
      <c r="B45" s="50"/>
      <c r="C45" s="37" t="s">
        <v>12</v>
      </c>
      <c r="D45" s="34" t="s">
        <v>13</v>
      </c>
      <c r="E45" s="37" t="s">
        <v>12</v>
      </c>
      <c r="F45" s="34" t="s">
        <v>13</v>
      </c>
      <c r="G45" s="37" t="s">
        <v>12</v>
      </c>
      <c r="H45" s="34" t="s">
        <v>13</v>
      </c>
    </row>
    <row r="46" spans="1:8" ht="18.75">
      <c r="A46" s="39" t="s">
        <v>34</v>
      </c>
      <c r="B46" s="51" t="s">
        <v>30</v>
      </c>
      <c r="C46" s="52">
        <v>4770.6</v>
      </c>
      <c r="D46" s="53">
        <v>5.082762970602525</v>
      </c>
      <c r="E46" s="52">
        <v>4855.6</v>
      </c>
      <c r="F46" s="53">
        <v>5.523564676305641</v>
      </c>
      <c r="G46" s="52">
        <v>-85</v>
      </c>
      <c r="H46" s="53">
        <v>-1.7505560589834435</v>
      </c>
    </row>
    <row r="47" spans="1:8" ht="16.5">
      <c r="A47" s="48"/>
      <c r="B47" s="51" t="s">
        <v>31</v>
      </c>
      <c r="C47" s="52">
        <v>3564.9</v>
      </c>
      <c r="D47" s="53">
        <v>3.7981683045950074</v>
      </c>
      <c r="E47" s="52">
        <v>3611.6</v>
      </c>
      <c r="F47" s="53">
        <v>4.108432775546884</v>
      </c>
      <c r="G47" s="52">
        <v>-46.69999999999982</v>
      </c>
      <c r="H47" s="53">
        <v>-1.2930557093808748</v>
      </c>
    </row>
    <row r="48" spans="1:8" ht="16.5">
      <c r="A48" s="48"/>
      <c r="B48" s="51" t="s">
        <v>32</v>
      </c>
      <c r="C48" s="52">
        <v>290.8</v>
      </c>
      <c r="D48" s="53">
        <v>0.30982842238947184</v>
      </c>
      <c r="E48" s="52">
        <v>320.6</v>
      </c>
      <c r="F48" s="53">
        <v>0.36470360722126793</v>
      </c>
      <c r="G48" s="52">
        <v>-29.8</v>
      </c>
      <c r="H48" s="53">
        <v>-9.295071740486593</v>
      </c>
    </row>
    <row r="49" spans="1:8" ht="16.5">
      <c r="A49" s="54"/>
      <c r="B49" s="51" t="s">
        <v>33</v>
      </c>
      <c r="C49" s="52">
        <v>914.9</v>
      </c>
      <c r="D49" s="53">
        <v>0.9747662436180459</v>
      </c>
      <c r="E49" s="52">
        <v>923.4</v>
      </c>
      <c r="F49" s="53">
        <v>1.0504282935374885</v>
      </c>
      <c r="G49" s="52">
        <v>-8.5</v>
      </c>
      <c r="H49" s="53">
        <v>-0.9205111544292821</v>
      </c>
    </row>
    <row r="50" spans="1:8" ht="20.25">
      <c r="A50" s="43"/>
      <c r="B50" s="43"/>
      <c r="C50" s="43"/>
      <c r="D50" s="43"/>
      <c r="E50" s="43"/>
      <c r="F50" s="43"/>
      <c r="G50" s="43"/>
      <c r="H50" s="43"/>
    </row>
    <row r="51" spans="1:8" ht="20.25">
      <c r="A51" s="43"/>
      <c r="B51" s="43"/>
      <c r="C51" s="43"/>
      <c r="D51" s="43"/>
      <c r="E51" s="43"/>
      <c r="F51" s="43"/>
      <c r="G51" s="43"/>
      <c r="H51" s="43"/>
    </row>
    <row r="52" spans="1:8" ht="20.25">
      <c r="A52" s="43"/>
      <c r="B52" s="43"/>
      <c r="C52" s="43"/>
      <c r="D52" s="43"/>
      <c r="E52" s="43"/>
      <c r="F52" s="43"/>
      <c r="G52" s="43"/>
      <c r="H52" s="40" t="s">
        <v>25</v>
      </c>
    </row>
    <row r="53" spans="1:8" ht="21">
      <c r="A53" s="44"/>
      <c r="B53" s="45"/>
      <c r="C53" s="35" t="s">
        <v>26</v>
      </c>
      <c r="D53" s="46"/>
      <c r="E53" s="46"/>
      <c r="F53" s="46"/>
      <c r="G53" s="47"/>
      <c r="H53" s="47"/>
    </row>
    <row r="54" spans="1:8" ht="20.25">
      <c r="A54" s="48"/>
      <c r="B54" s="49"/>
      <c r="C54" s="36" t="s">
        <v>27</v>
      </c>
      <c r="D54" s="47"/>
      <c r="E54" s="36" t="s">
        <v>28</v>
      </c>
      <c r="F54" s="47"/>
      <c r="G54" s="36" t="s">
        <v>29</v>
      </c>
      <c r="H54" s="47"/>
    </row>
    <row r="55" spans="1:8" ht="20.25">
      <c r="A55" s="48"/>
      <c r="B55" s="50"/>
      <c r="C55" s="37" t="s">
        <v>12</v>
      </c>
      <c r="D55" s="34" t="s">
        <v>13</v>
      </c>
      <c r="E55" s="37" t="s">
        <v>12</v>
      </c>
      <c r="F55" s="34" t="s">
        <v>13</v>
      </c>
      <c r="G55" s="37" t="s">
        <v>12</v>
      </c>
      <c r="H55" s="34" t="s">
        <v>13</v>
      </c>
    </row>
    <row r="56" spans="1:8" ht="18.75">
      <c r="A56" s="39" t="s">
        <v>22</v>
      </c>
      <c r="B56" s="51" t="s">
        <v>30</v>
      </c>
      <c r="C56" s="52">
        <v>5779.5</v>
      </c>
      <c r="D56" s="53">
        <v>5.0725489920727975</v>
      </c>
      <c r="E56" s="52">
        <v>5889.6</v>
      </c>
      <c r="F56" s="53">
        <v>5.556147790361457</v>
      </c>
      <c r="G56" s="52">
        <v>-110.1</v>
      </c>
      <c r="H56" s="53">
        <v>-1.8693969030154856</v>
      </c>
    </row>
    <row r="57" spans="1:8" ht="16.5">
      <c r="A57" s="48"/>
      <c r="B57" s="51" t="s">
        <v>31</v>
      </c>
      <c r="C57" s="52">
        <v>4319.5</v>
      </c>
      <c r="D57" s="53">
        <v>3.7911368407748856</v>
      </c>
      <c r="E57" s="52">
        <v>4380.3</v>
      </c>
      <c r="F57" s="53">
        <v>4.132300014622435</v>
      </c>
      <c r="G57" s="52">
        <v>-60.80000000000018</v>
      </c>
      <c r="H57" s="53">
        <v>-1.388032783142712</v>
      </c>
    </row>
    <row r="58" spans="1:8" ht="16.5">
      <c r="A58" s="48"/>
      <c r="B58" s="51" t="s">
        <v>32</v>
      </c>
      <c r="C58" s="52">
        <v>352.8</v>
      </c>
      <c r="D58" s="53">
        <v>0.3096453472451394</v>
      </c>
      <c r="E58" s="52">
        <v>388.1</v>
      </c>
      <c r="F58" s="53">
        <v>0.3661268944307392</v>
      </c>
      <c r="G58" s="52">
        <v>-35.3</v>
      </c>
      <c r="H58" s="53">
        <v>-9.095593919093014</v>
      </c>
    </row>
    <row r="59" spans="1:8" ht="16.5">
      <c r="A59" s="54"/>
      <c r="B59" s="51" t="s">
        <v>33</v>
      </c>
      <c r="C59" s="52">
        <v>1107.2</v>
      </c>
      <c r="D59" s="53">
        <v>0.971766804052773</v>
      </c>
      <c r="E59" s="52">
        <v>1121.2</v>
      </c>
      <c r="F59" s="53">
        <v>1.0577208813082835</v>
      </c>
      <c r="G59" s="52">
        <v>-14</v>
      </c>
      <c r="H59" s="53">
        <v>-1.248662147698898</v>
      </c>
    </row>
    <row r="60" spans="1:8" ht="20.25">
      <c r="A60" s="43"/>
      <c r="B60" s="43"/>
      <c r="C60" s="43"/>
      <c r="D60" s="43"/>
      <c r="E60" s="43"/>
      <c r="F60" s="43"/>
      <c r="G60" s="43"/>
      <c r="H60" s="43"/>
    </row>
    <row r="61" spans="1:8" ht="20.25">
      <c r="A61" s="43"/>
      <c r="B61" s="43"/>
      <c r="C61" s="43"/>
      <c r="D61" s="43"/>
      <c r="E61" s="43"/>
      <c r="F61" s="43"/>
      <c r="G61" s="43"/>
      <c r="H61" s="43"/>
    </row>
    <row r="62" spans="1:8" ht="20.25">
      <c r="A62" s="43"/>
      <c r="B62" s="43"/>
      <c r="C62" s="43"/>
      <c r="D62" s="43"/>
      <c r="E62" s="43"/>
      <c r="F62" s="43"/>
      <c r="G62" s="43"/>
      <c r="H62" s="40" t="s">
        <v>25</v>
      </c>
    </row>
    <row r="63" spans="1:8" ht="21">
      <c r="A63" s="44"/>
      <c r="B63" s="45"/>
      <c r="C63" s="35" t="s">
        <v>26</v>
      </c>
      <c r="D63" s="46"/>
      <c r="E63" s="46"/>
      <c r="F63" s="46"/>
      <c r="G63" s="47"/>
      <c r="H63" s="47"/>
    </row>
    <row r="64" spans="1:8" ht="20.25">
      <c r="A64" s="48"/>
      <c r="B64" s="49"/>
      <c r="C64" s="36" t="s">
        <v>27</v>
      </c>
      <c r="D64" s="47"/>
      <c r="E64" s="36" t="s">
        <v>28</v>
      </c>
      <c r="F64" s="47"/>
      <c r="G64" s="36" t="s">
        <v>29</v>
      </c>
      <c r="H64" s="47"/>
    </row>
    <row r="65" spans="1:8" ht="20.25">
      <c r="A65" s="48"/>
      <c r="B65" s="50"/>
      <c r="C65" s="37" t="s">
        <v>12</v>
      </c>
      <c r="D65" s="34" t="s">
        <v>13</v>
      </c>
      <c r="E65" s="37" t="s">
        <v>12</v>
      </c>
      <c r="F65" s="34" t="s">
        <v>13</v>
      </c>
      <c r="G65" s="37" t="s">
        <v>12</v>
      </c>
      <c r="H65" s="34" t="s">
        <v>13</v>
      </c>
    </row>
    <row r="66" spans="1:8" ht="18.75">
      <c r="A66" s="39" t="s">
        <v>23</v>
      </c>
      <c r="B66" s="51" t="s">
        <v>30</v>
      </c>
      <c r="C66" s="52">
        <v>6798.8</v>
      </c>
      <c r="D66" s="53">
        <v>5.031627137986388</v>
      </c>
      <c r="E66" s="52">
        <v>6919.6</v>
      </c>
      <c r="F66" s="53">
        <v>5.5102359345486285</v>
      </c>
      <c r="G66" s="52">
        <v>-120.8</v>
      </c>
      <c r="H66" s="53">
        <v>-1.7457656511937092</v>
      </c>
    </row>
    <row r="67" spans="1:8" ht="16.5">
      <c r="A67" s="48"/>
      <c r="B67" s="51" t="s">
        <v>31</v>
      </c>
      <c r="C67" s="52">
        <v>5057.1</v>
      </c>
      <c r="D67" s="53">
        <v>3.742637171193587</v>
      </c>
      <c r="E67" s="52">
        <v>5124</v>
      </c>
      <c r="F67" s="53">
        <v>4.080358536422217</v>
      </c>
      <c r="G67" s="52">
        <v>-66.89999999999964</v>
      </c>
      <c r="H67" s="53">
        <v>-1.3056206088992939</v>
      </c>
    </row>
    <row r="68" spans="1:8" ht="16.5">
      <c r="A68" s="48"/>
      <c r="B68" s="51" t="s">
        <v>32</v>
      </c>
      <c r="C68" s="52">
        <v>423.8</v>
      </c>
      <c r="D68" s="53">
        <v>0.31364411088407235</v>
      </c>
      <c r="E68" s="52">
        <v>470.6</v>
      </c>
      <c r="F68" s="53">
        <v>0.37474955644814506</v>
      </c>
      <c r="G68" s="52">
        <v>-46.8</v>
      </c>
      <c r="H68" s="53">
        <v>-9.944751381215466</v>
      </c>
    </row>
    <row r="69" spans="1:8" ht="16.5">
      <c r="A69" s="54"/>
      <c r="B69" s="51" t="s">
        <v>33</v>
      </c>
      <c r="C69" s="52">
        <v>1317.9</v>
      </c>
      <c r="D69" s="53">
        <v>0.9753458559087281</v>
      </c>
      <c r="E69" s="52">
        <v>1325</v>
      </c>
      <c r="F69" s="53">
        <v>1.0551278416782666</v>
      </c>
      <c r="G69" s="52">
        <v>-7.099999999999909</v>
      </c>
      <c r="H69" s="53">
        <v>-0.5358490566037655</v>
      </c>
    </row>
    <row r="70" spans="1:8" ht="20.25">
      <c r="A70" s="43"/>
      <c r="B70" s="43"/>
      <c r="C70" s="43"/>
      <c r="D70" s="43"/>
      <c r="E70" s="43"/>
      <c r="F70" s="43"/>
      <c r="G70" s="43"/>
      <c r="H70" s="43"/>
    </row>
    <row r="71" spans="1:8" ht="20.25">
      <c r="A71" s="43"/>
      <c r="B71" s="43"/>
      <c r="C71" s="43"/>
      <c r="D71" s="43"/>
      <c r="E71" s="43"/>
      <c r="F71" s="43"/>
      <c r="G71" s="43"/>
      <c r="H71" s="43"/>
    </row>
    <row r="72" ht="16.5">
      <c r="H72" s="40" t="s">
        <v>25</v>
      </c>
    </row>
    <row r="73" spans="1:8" ht="21">
      <c r="A73" s="38"/>
      <c r="B73" s="56"/>
      <c r="C73" s="35" t="s">
        <v>26</v>
      </c>
      <c r="D73" s="46"/>
      <c r="E73" s="46"/>
      <c r="F73" s="46"/>
      <c r="G73" s="47"/>
      <c r="H73" s="47"/>
    </row>
    <row r="74" spans="1:8" ht="16.5">
      <c r="A74" s="48"/>
      <c r="B74" s="57"/>
      <c r="C74" s="36" t="s">
        <v>27</v>
      </c>
      <c r="D74" s="47"/>
      <c r="E74" s="36" t="s">
        <v>28</v>
      </c>
      <c r="F74" s="47"/>
      <c r="G74" s="36" t="s">
        <v>29</v>
      </c>
      <c r="H74" s="47"/>
    </row>
    <row r="75" spans="1:8" ht="16.5">
      <c r="A75" s="48"/>
      <c r="B75" s="58"/>
      <c r="C75" s="37" t="s">
        <v>12</v>
      </c>
      <c r="D75" s="34" t="s">
        <v>13</v>
      </c>
      <c r="E75" s="37" t="s">
        <v>12</v>
      </c>
      <c r="F75" s="34" t="s">
        <v>13</v>
      </c>
      <c r="G75" s="37" t="s">
        <v>12</v>
      </c>
      <c r="H75" s="34" t="s">
        <v>13</v>
      </c>
    </row>
    <row r="76" spans="1:8" ht="16.5">
      <c r="A76" s="48"/>
      <c r="B76" s="51" t="s">
        <v>30</v>
      </c>
      <c r="C76" s="52">
        <f>SUM(C77:C79)</f>
        <v>7717.3</v>
      </c>
      <c r="D76" s="53">
        <v>4.930479554670486</v>
      </c>
      <c r="E76" s="52">
        <f>SUM(E77:E79)</f>
        <v>7896.300000000001</v>
      </c>
      <c r="F76" s="53">
        <v>5.447606379859525</v>
      </c>
      <c r="G76" s="52">
        <v>-179</v>
      </c>
      <c r="H76" s="53">
        <v>-2.2668844902042684</v>
      </c>
    </row>
    <row r="77" spans="1:8" ht="18.75">
      <c r="A77" s="39" t="s">
        <v>15</v>
      </c>
      <c r="B77" s="51" t="s">
        <v>31</v>
      </c>
      <c r="C77" s="52">
        <v>5716.2</v>
      </c>
      <c r="D77" s="53">
        <v>3.652003580320504</v>
      </c>
      <c r="E77" s="52">
        <v>5806.1</v>
      </c>
      <c r="F77" s="53">
        <v>4.005590897268642</v>
      </c>
      <c r="G77" s="52">
        <v>-89.90000000000055</v>
      </c>
      <c r="H77" s="53">
        <v>-1.5483715402766163</v>
      </c>
    </row>
    <row r="78" spans="1:8" ht="16.5">
      <c r="A78" s="48"/>
      <c r="B78" s="51" t="s">
        <v>32</v>
      </c>
      <c r="C78" s="52">
        <v>489.3</v>
      </c>
      <c r="D78" s="53">
        <v>0.31260721315748624</v>
      </c>
      <c r="E78" s="52">
        <v>546.8</v>
      </c>
      <c r="F78" s="53">
        <v>0.37723378905401106</v>
      </c>
      <c r="G78" s="52">
        <v>-57.49999999999994</v>
      </c>
      <c r="H78" s="53">
        <v>-10.515727871250903</v>
      </c>
    </row>
    <row r="79" spans="1:8" ht="16.5">
      <c r="A79" s="54"/>
      <c r="B79" s="51" t="s">
        <v>33</v>
      </c>
      <c r="C79" s="52">
        <v>1511.8</v>
      </c>
      <c r="D79" s="53">
        <v>0.9658687611924948</v>
      </c>
      <c r="E79" s="52">
        <v>1543.4</v>
      </c>
      <c r="F79" s="53">
        <v>1.0647816935368704</v>
      </c>
      <c r="G79" s="52">
        <v>-31.600000000000136</v>
      </c>
      <c r="H79" s="53">
        <v>-2.047427756900355</v>
      </c>
    </row>
    <row r="80" spans="1:8" ht="15.75">
      <c r="A80" s="59"/>
      <c r="B80" s="60"/>
      <c r="C80" s="61"/>
      <c r="D80" s="62"/>
      <c r="E80" s="61"/>
      <c r="F80" s="62"/>
      <c r="G80" s="61"/>
      <c r="H80" s="62"/>
    </row>
    <row r="81" spans="1:8" ht="15.75">
      <c r="A81" s="59"/>
      <c r="B81" s="60"/>
      <c r="C81" s="61"/>
      <c r="D81" s="62"/>
      <c r="E81" s="61"/>
      <c r="F81" s="62"/>
      <c r="G81" s="61"/>
      <c r="H81" s="62"/>
    </row>
    <row r="82" spans="1:8" ht="15.75">
      <c r="A82" s="59"/>
      <c r="B82" s="60"/>
      <c r="C82" s="61"/>
      <c r="D82" s="62"/>
      <c r="E82" s="61"/>
      <c r="F82" s="62"/>
      <c r="G82" s="61"/>
      <c r="H82" s="62"/>
    </row>
    <row r="83" ht="16.5">
      <c r="H83" s="40" t="s">
        <v>25</v>
      </c>
    </row>
    <row r="84" spans="1:8" ht="21">
      <c r="A84" s="44"/>
      <c r="B84" s="56"/>
      <c r="C84" s="35" t="s">
        <v>26</v>
      </c>
      <c r="D84" s="46"/>
      <c r="E84" s="46"/>
      <c r="F84" s="46"/>
      <c r="G84" s="47"/>
      <c r="H84" s="47"/>
    </row>
    <row r="85" spans="1:8" ht="16.5">
      <c r="A85" s="48"/>
      <c r="B85" s="57"/>
      <c r="C85" s="36" t="s">
        <v>27</v>
      </c>
      <c r="D85" s="47"/>
      <c r="E85" s="36" t="s">
        <v>28</v>
      </c>
      <c r="F85" s="47"/>
      <c r="G85" s="36" t="s">
        <v>29</v>
      </c>
      <c r="H85" s="47"/>
    </row>
    <row r="86" spans="1:8" ht="16.5">
      <c r="A86" s="48"/>
      <c r="B86" s="58"/>
      <c r="C86" s="37" t="s">
        <v>12</v>
      </c>
      <c r="D86" s="34" t="s">
        <v>13</v>
      </c>
      <c r="E86" s="37" t="s">
        <v>12</v>
      </c>
      <c r="F86" s="34" t="s">
        <v>13</v>
      </c>
      <c r="G86" s="37" t="s">
        <v>12</v>
      </c>
      <c r="H86" s="34" t="s">
        <v>13</v>
      </c>
    </row>
    <row r="87" spans="1:8" ht="16.5">
      <c r="A87" s="48"/>
      <c r="B87" s="51" t="s">
        <v>30</v>
      </c>
      <c r="C87" s="52">
        <v>8678.9</v>
      </c>
      <c r="D87" s="53">
        <v>4.855665511901245</v>
      </c>
      <c r="E87" s="52">
        <v>8883.7</v>
      </c>
      <c r="F87" s="53">
        <v>5.3830427216187</v>
      </c>
      <c r="G87" s="52">
        <v>-204.8000000000011</v>
      </c>
      <c r="H87" s="53">
        <v>-2.3053457455789905</v>
      </c>
    </row>
    <row r="88" spans="1:8" ht="18.75">
      <c r="A88" s="39" t="s">
        <v>14</v>
      </c>
      <c r="B88" s="51" t="s">
        <v>31</v>
      </c>
      <c r="C88" s="52">
        <v>6412.5</v>
      </c>
      <c r="D88" s="53">
        <v>3.587661465746435</v>
      </c>
      <c r="E88" s="52">
        <v>6522.6</v>
      </c>
      <c r="F88" s="53">
        <v>3.9523435568547036</v>
      </c>
      <c r="G88" s="52">
        <v>-110.1</v>
      </c>
      <c r="H88" s="53">
        <v>-1.6879771870113247</v>
      </c>
    </row>
    <row r="89" spans="1:8" ht="16.5">
      <c r="A89" s="48"/>
      <c r="B89" s="51" t="s">
        <v>32</v>
      </c>
      <c r="C89" s="52">
        <v>549.6</v>
      </c>
      <c r="D89" s="53">
        <v>0.3074898622337997</v>
      </c>
      <c r="E89" s="52">
        <v>623.8</v>
      </c>
      <c r="F89" s="53">
        <v>0.37798913175205656</v>
      </c>
      <c r="G89" s="52">
        <v>-74.19999999999993</v>
      </c>
      <c r="H89" s="53">
        <v>-11.89483808913112</v>
      </c>
    </row>
    <row r="90" spans="1:8" ht="16.5">
      <c r="A90" s="54"/>
      <c r="B90" s="51" t="s">
        <v>33</v>
      </c>
      <c r="C90" s="52">
        <v>1716.8</v>
      </c>
      <c r="D90" s="53">
        <v>0.9605141839210104</v>
      </c>
      <c r="E90" s="52">
        <v>1737.3</v>
      </c>
      <c r="F90" s="53">
        <v>1.0527100330119394</v>
      </c>
      <c r="G90" s="52">
        <v>-20.5</v>
      </c>
      <c r="H90" s="53">
        <v>-1.1799919415184434</v>
      </c>
    </row>
    <row r="93" spans="1:8" ht="20.25">
      <c r="A93" s="1"/>
      <c r="C93" s="63"/>
      <c r="D93" s="64"/>
      <c r="E93" s="65"/>
      <c r="F93" s="65"/>
      <c r="G93" s="65"/>
      <c r="H93" s="40" t="s">
        <v>16</v>
      </c>
    </row>
    <row r="94" spans="1:8" ht="21">
      <c r="A94" s="44"/>
      <c r="B94" s="66"/>
      <c r="C94" s="35" t="s">
        <v>26</v>
      </c>
      <c r="D94" s="46"/>
      <c r="E94" s="46"/>
      <c r="F94" s="46"/>
      <c r="G94" s="47"/>
      <c r="H94" s="47"/>
    </row>
    <row r="95" spans="1:8" ht="16.5">
      <c r="A95" s="48"/>
      <c r="B95" s="67"/>
      <c r="C95" s="36" t="s">
        <v>27</v>
      </c>
      <c r="D95" s="47"/>
      <c r="E95" s="36" t="s">
        <v>28</v>
      </c>
      <c r="F95" s="47"/>
      <c r="G95" s="36" t="s">
        <v>29</v>
      </c>
      <c r="H95" s="47"/>
    </row>
    <row r="96" spans="1:8" ht="16.5">
      <c r="A96" s="48"/>
      <c r="B96" s="68"/>
      <c r="C96" s="37" t="s">
        <v>12</v>
      </c>
      <c r="D96" s="34" t="s">
        <v>13</v>
      </c>
      <c r="E96" s="37" t="s">
        <v>12</v>
      </c>
      <c r="F96" s="34" t="s">
        <v>13</v>
      </c>
      <c r="G96" s="37" t="s">
        <v>12</v>
      </c>
      <c r="H96" s="34" t="s">
        <v>13</v>
      </c>
    </row>
    <row r="97" spans="1:8" ht="18.75">
      <c r="A97" s="39" t="s">
        <v>17</v>
      </c>
      <c r="B97" s="51" t="s">
        <v>30</v>
      </c>
      <c r="C97" s="52">
        <v>9678.6</v>
      </c>
      <c r="D97" s="53">
        <v>4.805486196379179</v>
      </c>
      <c r="E97" s="52">
        <v>9876.1</v>
      </c>
      <c r="F97" s="53">
        <v>5.342145945776362</v>
      </c>
      <c r="G97" s="52">
        <v>-197.5</v>
      </c>
      <c r="H97" s="53">
        <v>-1.9997772400036418</v>
      </c>
    </row>
    <row r="98" spans="1:8" ht="16.5">
      <c r="A98" s="48"/>
      <c r="B98" s="51" t="s">
        <v>31</v>
      </c>
      <c r="C98" s="52">
        <v>7145.2</v>
      </c>
      <c r="D98" s="53">
        <v>3.5476370518844154</v>
      </c>
      <c r="E98" s="52">
        <v>7245.7</v>
      </c>
      <c r="F98" s="53">
        <v>3.9193190509727307</v>
      </c>
      <c r="G98" s="52">
        <v>-100.5</v>
      </c>
      <c r="H98" s="53">
        <v>-1.3870295485598372</v>
      </c>
    </row>
    <row r="99" spans="1:8" ht="16.5">
      <c r="A99" s="48"/>
      <c r="B99" s="51" t="s">
        <v>32</v>
      </c>
      <c r="C99" s="52">
        <v>611.3</v>
      </c>
      <c r="D99" s="53">
        <v>0.3035143214769276</v>
      </c>
      <c r="E99" s="52">
        <v>696.1</v>
      </c>
      <c r="F99" s="53">
        <v>0.37653201090055033</v>
      </c>
      <c r="G99" s="52">
        <v>-84.80000000000007</v>
      </c>
      <c r="H99" s="53">
        <v>-12.182157735957489</v>
      </c>
    </row>
    <row r="100" spans="1:8" ht="16.5">
      <c r="A100" s="54"/>
      <c r="B100" s="51" t="s">
        <v>33</v>
      </c>
      <c r="C100" s="52">
        <v>1922.1</v>
      </c>
      <c r="D100" s="53">
        <v>0.954334823017835</v>
      </c>
      <c r="E100" s="52">
        <v>1934.3</v>
      </c>
      <c r="F100" s="53">
        <v>1.0462948839030808</v>
      </c>
      <c r="G100" s="52">
        <v>-12.2</v>
      </c>
      <c r="H100" s="53">
        <v>-0.6307191231970211</v>
      </c>
    </row>
    <row r="103" spans="1:8" ht="20.25">
      <c r="A103" s="1"/>
      <c r="C103" s="63"/>
      <c r="D103" s="64"/>
      <c r="E103" s="65"/>
      <c r="F103" s="65"/>
      <c r="G103" s="65"/>
      <c r="H103" s="40" t="s">
        <v>16</v>
      </c>
    </row>
    <row r="104" spans="1:8" ht="21">
      <c r="A104" s="44"/>
      <c r="B104" s="66"/>
      <c r="C104" s="69" t="s">
        <v>35</v>
      </c>
      <c r="D104" s="70"/>
      <c r="E104" s="70"/>
      <c r="F104" s="70"/>
      <c r="G104" s="71"/>
      <c r="H104" s="71"/>
    </row>
    <row r="105" spans="1:8" ht="16.5">
      <c r="A105" s="48"/>
      <c r="B105" s="67"/>
      <c r="C105" s="36" t="s">
        <v>27</v>
      </c>
      <c r="D105" s="47"/>
      <c r="E105" s="36" t="s">
        <v>28</v>
      </c>
      <c r="F105" s="47"/>
      <c r="G105" s="36" t="s">
        <v>29</v>
      </c>
      <c r="H105" s="47"/>
    </row>
    <row r="106" spans="1:8" ht="16.5">
      <c r="A106" s="48"/>
      <c r="B106" s="68"/>
      <c r="C106" s="37" t="s">
        <v>12</v>
      </c>
      <c r="D106" s="34" t="s">
        <v>13</v>
      </c>
      <c r="E106" s="37" t="s">
        <v>12</v>
      </c>
      <c r="F106" s="34" t="s">
        <v>13</v>
      </c>
      <c r="G106" s="37" t="s">
        <v>12</v>
      </c>
      <c r="H106" s="34" t="s">
        <v>13</v>
      </c>
    </row>
    <row r="107" spans="1:8" ht="18.75">
      <c r="A107" s="39" t="s">
        <v>24</v>
      </c>
      <c r="B107" s="51" t="s">
        <v>30</v>
      </c>
      <c r="C107" s="52">
        <v>10631.1</v>
      </c>
      <c r="D107" s="53">
        <v>4.762026343867834</v>
      </c>
      <c r="E107" s="52">
        <v>10822.4</v>
      </c>
      <c r="F107" s="53">
        <v>5.294420956952499</v>
      </c>
      <c r="G107" s="52">
        <v>-191.29999999999927</v>
      </c>
      <c r="H107" s="53">
        <v>-1.7676301005322248</v>
      </c>
    </row>
    <row r="108" spans="1:8" ht="16.5">
      <c r="A108" s="48"/>
      <c r="B108" s="51" t="s">
        <v>31</v>
      </c>
      <c r="C108" s="52">
        <v>7854.8</v>
      </c>
      <c r="D108" s="53">
        <v>3.5184284341049437</v>
      </c>
      <c r="E108" s="52">
        <v>7947.8</v>
      </c>
      <c r="F108" s="53">
        <v>3.8881393112125844</v>
      </c>
      <c r="G108" s="52">
        <v>-93</v>
      </c>
      <c r="H108" s="53">
        <v>-1.1701351317345732</v>
      </c>
    </row>
    <row r="109" spans="1:8" ht="16.5">
      <c r="A109" s="48"/>
      <c r="B109" s="51" t="s">
        <v>32</v>
      </c>
      <c r="C109" s="52">
        <v>658.1</v>
      </c>
      <c r="D109" s="53">
        <v>0.29478506804558535</v>
      </c>
      <c r="E109" s="52">
        <v>754.2</v>
      </c>
      <c r="F109" s="53">
        <v>0.36896180937071027</v>
      </c>
      <c r="G109" s="52">
        <v>-96.1</v>
      </c>
      <c r="H109" s="53">
        <v>-12.741978255104748</v>
      </c>
    </row>
    <row r="110" spans="1:8" ht="16.5">
      <c r="A110" s="54"/>
      <c r="B110" s="51" t="s">
        <v>33</v>
      </c>
      <c r="C110" s="52">
        <v>2118.2</v>
      </c>
      <c r="D110" s="53">
        <v>0.9488128417173055</v>
      </c>
      <c r="E110" s="52">
        <v>2120.4</v>
      </c>
      <c r="F110" s="53">
        <v>1.0373198363692044</v>
      </c>
      <c r="G110" s="52">
        <v>-2.200000000000273</v>
      </c>
      <c r="H110" s="53">
        <v>-0.103754008677626</v>
      </c>
    </row>
    <row r="112" spans="1:8" ht="20.25">
      <c r="A112" s="1"/>
      <c r="C112" s="63"/>
      <c r="D112" s="64"/>
      <c r="E112" s="65"/>
      <c r="F112" s="65"/>
      <c r="G112" s="65"/>
      <c r="H112" s="40" t="s">
        <v>16</v>
      </c>
    </row>
    <row r="113" spans="1:8" ht="21">
      <c r="A113" s="44"/>
      <c r="B113" s="66"/>
      <c r="C113" s="69" t="s">
        <v>35</v>
      </c>
      <c r="D113" s="70"/>
      <c r="E113" s="70"/>
      <c r="F113" s="70"/>
      <c r="G113" s="71"/>
      <c r="H113" s="71"/>
    </row>
    <row r="114" spans="1:8" ht="16.5">
      <c r="A114" s="48"/>
      <c r="B114" s="67"/>
      <c r="C114" s="36" t="s">
        <v>27</v>
      </c>
      <c r="D114" s="47"/>
      <c r="E114" s="36" t="s">
        <v>28</v>
      </c>
      <c r="F114" s="47"/>
      <c r="G114" s="36" t="s">
        <v>29</v>
      </c>
      <c r="H114" s="47"/>
    </row>
    <row r="115" spans="1:8" ht="16.5">
      <c r="A115" s="48"/>
      <c r="B115" s="68"/>
      <c r="C115" s="37" t="s">
        <v>12</v>
      </c>
      <c r="D115" s="34" t="s">
        <v>13</v>
      </c>
      <c r="E115" s="37" t="s">
        <v>12</v>
      </c>
      <c r="F115" s="34" t="s">
        <v>13</v>
      </c>
      <c r="G115" s="37" t="s">
        <v>12</v>
      </c>
      <c r="H115" s="34" t="s">
        <v>13</v>
      </c>
    </row>
    <row r="116" spans="1:8" ht="18.75">
      <c r="A116" s="39" t="s">
        <v>36</v>
      </c>
      <c r="B116" s="51" t="s">
        <v>30</v>
      </c>
      <c r="C116" s="72">
        <v>11626.4</v>
      </c>
      <c r="D116" s="73">
        <v>4.712327301334978</v>
      </c>
      <c r="E116" s="72">
        <v>11788.7</v>
      </c>
      <c r="F116" s="73">
        <v>5.262401374892587</v>
      </c>
      <c r="G116" s="72">
        <v>-162.3000000000011</v>
      </c>
      <c r="H116" s="73">
        <v>-1.376742134416864</v>
      </c>
    </row>
    <row r="117" spans="1:8" ht="16.5">
      <c r="A117" s="48"/>
      <c r="B117" s="51" t="s">
        <v>31</v>
      </c>
      <c r="C117" s="72">
        <v>8584</v>
      </c>
      <c r="D117" s="73">
        <v>3.479204014540997</v>
      </c>
      <c r="E117" s="72">
        <v>8664.8</v>
      </c>
      <c r="F117" s="73">
        <v>3.8679121050810763</v>
      </c>
      <c r="G117" s="72">
        <v>-80.79999999999927</v>
      </c>
      <c r="H117" s="73">
        <v>-0.9325085403009803</v>
      </c>
    </row>
    <row r="118" spans="1:8" ht="16.5">
      <c r="A118" s="48"/>
      <c r="B118" s="51" t="s">
        <v>32</v>
      </c>
      <c r="C118" s="72">
        <v>713.9</v>
      </c>
      <c r="D118" s="73">
        <v>0.2893527197088558</v>
      </c>
      <c r="E118" s="72">
        <v>819.1</v>
      </c>
      <c r="F118" s="73">
        <v>0.3656410771479907</v>
      </c>
      <c r="G118" s="72">
        <v>-105.2</v>
      </c>
      <c r="H118" s="73">
        <v>-12.843364668538648</v>
      </c>
    </row>
    <row r="119" spans="1:8" ht="16.5">
      <c r="A119" s="54"/>
      <c r="B119" s="51" t="s">
        <v>33</v>
      </c>
      <c r="C119" s="72">
        <v>2328.5</v>
      </c>
      <c r="D119" s="73">
        <v>0.9437705670851249</v>
      </c>
      <c r="E119" s="72">
        <v>2304.8</v>
      </c>
      <c r="F119" s="73">
        <v>1.0288481926635196</v>
      </c>
      <c r="G119" s="72">
        <v>23.699999999999818</v>
      </c>
      <c r="H119" s="73">
        <v>1.0282887886150505</v>
      </c>
    </row>
    <row r="121" spans="1:8" ht="20.25">
      <c r="A121" s="1"/>
      <c r="C121" s="63"/>
      <c r="D121" s="64"/>
      <c r="E121" s="65"/>
      <c r="F121" s="65"/>
      <c r="G121" s="65"/>
      <c r="H121" s="40" t="s">
        <v>16</v>
      </c>
    </row>
    <row r="122" spans="1:8" ht="21">
      <c r="A122" s="44"/>
      <c r="B122" s="66"/>
      <c r="C122" s="69" t="s">
        <v>35</v>
      </c>
      <c r="D122" s="70"/>
      <c r="E122" s="70"/>
      <c r="F122" s="70"/>
      <c r="G122" s="71"/>
      <c r="H122" s="71"/>
    </row>
    <row r="123" spans="1:8" ht="16.5">
      <c r="A123" s="48"/>
      <c r="B123" s="67"/>
      <c r="C123" s="36" t="s">
        <v>27</v>
      </c>
      <c r="D123" s="47"/>
      <c r="E123" s="36" t="s">
        <v>28</v>
      </c>
      <c r="F123" s="47"/>
      <c r="G123" s="36" t="s">
        <v>29</v>
      </c>
      <c r="H123" s="47"/>
    </row>
    <row r="124" spans="1:8" ht="16.5">
      <c r="A124" s="48"/>
      <c r="B124" s="68"/>
      <c r="C124" s="37" t="s">
        <v>12</v>
      </c>
      <c r="D124" s="34" t="s">
        <v>13</v>
      </c>
      <c r="E124" s="37" t="s">
        <v>12</v>
      </c>
      <c r="F124" s="34" t="s">
        <v>13</v>
      </c>
      <c r="G124" s="37" t="s">
        <v>12</v>
      </c>
      <c r="H124" s="34" t="s">
        <v>13</v>
      </c>
    </row>
    <row r="125" spans="1:8" ht="18.75">
      <c r="A125" s="39" t="s">
        <v>41</v>
      </c>
      <c r="B125" s="51" t="s">
        <v>30</v>
      </c>
      <c r="C125" s="72">
        <v>872.1</v>
      </c>
      <c r="D125" s="73">
        <v>3.938953225777312</v>
      </c>
      <c r="E125" s="72">
        <v>921</v>
      </c>
      <c r="F125" s="73">
        <v>4.654030208243849</v>
      </c>
      <c r="G125" s="72">
        <v>-48.9</v>
      </c>
      <c r="H125" s="73">
        <v>-5.309446254071659</v>
      </c>
    </row>
    <row r="126" spans="1:8" ht="16.5">
      <c r="A126" s="48"/>
      <c r="B126" s="51" t="s">
        <v>31</v>
      </c>
      <c r="C126" s="72">
        <v>626.7</v>
      </c>
      <c r="D126" s="73">
        <v>2.830572166717855</v>
      </c>
      <c r="E126" s="72">
        <v>669.5</v>
      </c>
      <c r="F126" s="73">
        <v>3.3831413945920272</v>
      </c>
      <c r="G126" s="72">
        <v>-42.8</v>
      </c>
      <c r="H126" s="73">
        <v>-6.392830470500366</v>
      </c>
    </row>
    <row r="127" spans="1:8" ht="16.5">
      <c r="A127" s="48"/>
      <c r="B127" s="51" t="s">
        <v>32</v>
      </c>
      <c r="C127" s="72">
        <v>61.6</v>
      </c>
      <c r="D127" s="73">
        <v>0.27822442232299327</v>
      </c>
      <c r="E127" s="72">
        <v>66.4</v>
      </c>
      <c r="F127" s="73">
        <v>0.3355348597474393</v>
      </c>
      <c r="G127" s="72">
        <v>-4.8</v>
      </c>
      <c r="H127" s="73">
        <v>-7.2289156626506035</v>
      </c>
    </row>
    <row r="128" spans="1:8" ht="16.5">
      <c r="A128" s="54"/>
      <c r="B128" s="51" t="s">
        <v>33</v>
      </c>
      <c r="C128" s="72">
        <v>183.8</v>
      </c>
      <c r="D128" s="73">
        <v>0.8301566367364637</v>
      </c>
      <c r="E128" s="72">
        <v>185.1</v>
      </c>
      <c r="F128" s="73">
        <v>0.9353539539043826</v>
      </c>
      <c r="G128" s="72">
        <v>-1.299999999999983</v>
      </c>
      <c r="H128" s="73">
        <v>-0.7023230686115545</v>
      </c>
    </row>
    <row r="130" spans="1:8" ht="20.25">
      <c r="A130" s="1"/>
      <c r="C130" s="63"/>
      <c r="D130" s="64"/>
      <c r="E130" s="65"/>
      <c r="F130" s="65"/>
      <c r="G130" s="65"/>
      <c r="H130" s="40" t="s">
        <v>16</v>
      </c>
    </row>
    <row r="131" spans="1:8" ht="21">
      <c r="A131" s="44"/>
      <c r="B131" s="66"/>
      <c r="C131" s="69" t="s">
        <v>35</v>
      </c>
      <c r="D131" s="70"/>
      <c r="E131" s="70"/>
      <c r="F131" s="70"/>
      <c r="G131" s="71"/>
      <c r="H131" s="71"/>
    </row>
    <row r="132" spans="1:8" ht="16.5">
      <c r="A132" s="48"/>
      <c r="B132" s="67"/>
      <c r="C132" s="36" t="s">
        <v>27</v>
      </c>
      <c r="D132" s="47"/>
      <c r="E132" s="36" t="s">
        <v>28</v>
      </c>
      <c r="F132" s="47"/>
      <c r="G132" s="36" t="s">
        <v>29</v>
      </c>
      <c r="H132" s="47"/>
    </row>
    <row r="133" spans="1:8" ht="16.5">
      <c r="A133" s="48"/>
      <c r="B133" s="68"/>
      <c r="C133" s="37" t="s">
        <v>12</v>
      </c>
      <c r="D133" s="34" t="s">
        <v>13</v>
      </c>
      <c r="E133" s="37" t="s">
        <v>12</v>
      </c>
      <c r="F133" s="34" t="s">
        <v>13</v>
      </c>
      <c r="G133" s="37" t="s">
        <v>12</v>
      </c>
      <c r="H133" s="34" t="s">
        <v>13</v>
      </c>
    </row>
    <row r="134" spans="1:8" ht="18.75">
      <c r="A134" s="39" t="s">
        <v>55</v>
      </c>
      <c r="B134" s="51" t="s">
        <v>30</v>
      </c>
      <c r="C134" s="72">
        <v>1571.6</v>
      </c>
      <c r="D134" s="73">
        <v>3.948584981508281</v>
      </c>
      <c r="E134" s="72">
        <v>1617.8</v>
      </c>
      <c r="F134" s="73">
        <v>4.663726253279137</v>
      </c>
      <c r="G134" s="72">
        <v>-46.2</v>
      </c>
      <c r="H134" s="73">
        <v>-2.855730003708745</v>
      </c>
    </row>
    <row r="135" spans="1:8" ht="16.5">
      <c r="A135" s="48"/>
      <c r="B135" s="51" t="s">
        <v>31</v>
      </c>
      <c r="C135" s="72">
        <v>1131.1</v>
      </c>
      <c r="D135" s="73">
        <v>2.84184555394758</v>
      </c>
      <c r="E135" s="72">
        <v>1168.6</v>
      </c>
      <c r="F135" s="73">
        <v>3.3687912594770673</v>
      </c>
      <c r="G135" s="72">
        <v>-37.5</v>
      </c>
      <c r="H135" s="73">
        <v>-3.20896799589252</v>
      </c>
    </row>
    <row r="136" spans="1:8" ht="16.5">
      <c r="A136" s="48"/>
      <c r="B136" s="51" t="s">
        <v>32</v>
      </c>
      <c r="C136" s="72">
        <v>102</v>
      </c>
      <c r="D136" s="73">
        <v>0.2562711046792089</v>
      </c>
      <c r="E136" s="72">
        <v>126</v>
      </c>
      <c r="F136" s="73">
        <v>0.36322753610654673</v>
      </c>
      <c r="G136" s="72">
        <v>-24</v>
      </c>
      <c r="H136" s="73">
        <v>-19.047619047619047</v>
      </c>
    </row>
    <row r="137" spans="1:8" ht="16.5">
      <c r="A137" s="54"/>
      <c r="B137" s="51" t="s">
        <v>33</v>
      </c>
      <c r="C137" s="72">
        <v>338.5</v>
      </c>
      <c r="D137" s="73">
        <v>0.8504683228814922</v>
      </c>
      <c r="E137" s="72">
        <v>323.2</v>
      </c>
      <c r="F137" s="73">
        <v>0.931707457695523</v>
      </c>
      <c r="G137" s="72">
        <v>15.3</v>
      </c>
      <c r="H137" s="73">
        <v>4.733910891089121</v>
      </c>
    </row>
    <row r="139" spans="1:8" ht="20.25">
      <c r="A139" s="1"/>
      <c r="C139" s="63"/>
      <c r="D139" s="64"/>
      <c r="E139" s="65"/>
      <c r="F139" s="65"/>
      <c r="G139" s="65"/>
      <c r="H139" s="40" t="s">
        <v>16</v>
      </c>
    </row>
    <row r="140" spans="1:8" ht="21">
      <c r="A140" s="44"/>
      <c r="B140" s="66"/>
      <c r="C140" s="69" t="s">
        <v>35</v>
      </c>
      <c r="D140" s="70"/>
      <c r="E140" s="70"/>
      <c r="F140" s="70"/>
      <c r="G140" s="71"/>
      <c r="H140" s="71"/>
    </row>
    <row r="141" spans="1:8" ht="16.5">
      <c r="A141" s="48"/>
      <c r="B141" s="67"/>
      <c r="C141" s="36" t="s">
        <v>27</v>
      </c>
      <c r="D141" s="47"/>
      <c r="E141" s="36" t="s">
        <v>28</v>
      </c>
      <c r="F141" s="47"/>
      <c r="G141" s="36" t="s">
        <v>29</v>
      </c>
      <c r="H141" s="47"/>
    </row>
    <row r="142" spans="1:8" ht="16.5">
      <c r="A142" s="48"/>
      <c r="B142" s="68"/>
      <c r="C142" s="37" t="s">
        <v>12</v>
      </c>
      <c r="D142" s="34" t="s">
        <v>13</v>
      </c>
      <c r="E142" s="37" t="s">
        <v>12</v>
      </c>
      <c r="F142" s="34" t="s">
        <v>13</v>
      </c>
      <c r="G142" s="37" t="s">
        <v>12</v>
      </c>
      <c r="H142" s="34" t="s">
        <v>13</v>
      </c>
    </row>
    <row r="143" spans="1:8" ht="18.75">
      <c r="A143" s="39" t="s">
        <v>57</v>
      </c>
      <c r="B143" s="51" t="s">
        <v>30</v>
      </c>
      <c r="C143" s="72">
        <v>2660.3</v>
      </c>
      <c r="D143" s="73">
        <v>4.153551666854024</v>
      </c>
      <c r="E143" s="72">
        <v>2650.9</v>
      </c>
      <c r="F143" s="73">
        <v>4.868905602850558</v>
      </c>
      <c r="G143" s="72">
        <v>9.400000000000091</v>
      </c>
      <c r="H143" s="73">
        <v>0.35459655211438346</v>
      </c>
    </row>
    <row r="144" spans="1:8" ht="16.5">
      <c r="A144" s="48"/>
      <c r="B144" s="51" t="s">
        <v>31</v>
      </c>
      <c r="C144" s="72">
        <v>1950.1</v>
      </c>
      <c r="D144" s="73">
        <v>3.0447096588851</v>
      </c>
      <c r="E144" s="72">
        <v>1938.9</v>
      </c>
      <c r="F144" s="73">
        <v>3.561175854753837</v>
      </c>
      <c r="G144" s="72">
        <v>11.199999999999818</v>
      </c>
      <c r="H144" s="73">
        <v>0.577647119500746</v>
      </c>
    </row>
    <row r="145" spans="1:8" ht="16.5">
      <c r="A145" s="48"/>
      <c r="B145" s="51" t="s">
        <v>58</v>
      </c>
      <c r="C145" s="72">
        <v>149.2</v>
      </c>
      <c r="D145" s="73">
        <v>0.23294737762456125</v>
      </c>
      <c r="E145" s="72">
        <v>183.8</v>
      </c>
      <c r="F145" s="73">
        <v>0.3375852917137321</v>
      </c>
      <c r="G145" s="72">
        <v>-34.6</v>
      </c>
      <c r="H145" s="73">
        <v>-18.82480957562569</v>
      </c>
    </row>
    <row r="146" spans="1:8" ht="16.5">
      <c r="A146" s="54"/>
      <c r="B146" s="51" t="s">
        <v>33</v>
      </c>
      <c r="C146" s="72">
        <v>561</v>
      </c>
      <c r="D146" s="73">
        <v>0.8758946303443624</v>
      </c>
      <c r="E146" s="72">
        <v>528.2</v>
      </c>
      <c r="F146" s="73">
        <v>0.9701444563829885</v>
      </c>
      <c r="G146" s="72">
        <v>32.8</v>
      </c>
      <c r="H146" s="73">
        <v>6.209769026883749</v>
      </c>
    </row>
    <row r="148" spans="1:8" ht="20.25">
      <c r="A148" s="1"/>
      <c r="C148" s="63"/>
      <c r="D148" s="64"/>
      <c r="E148" s="65"/>
      <c r="F148" s="65"/>
      <c r="G148" s="65"/>
      <c r="H148" s="40" t="s">
        <v>16</v>
      </c>
    </row>
    <row r="149" spans="1:8" ht="21">
      <c r="A149" s="44"/>
      <c r="B149" s="66"/>
      <c r="C149" s="69" t="s">
        <v>35</v>
      </c>
      <c r="D149" s="70"/>
      <c r="E149" s="70"/>
      <c r="F149" s="70"/>
      <c r="G149" s="71"/>
      <c r="H149" s="71"/>
    </row>
    <row r="150" spans="1:8" ht="16.5">
      <c r="A150" s="48"/>
      <c r="B150" s="67"/>
      <c r="C150" s="36" t="s">
        <v>27</v>
      </c>
      <c r="D150" s="47"/>
      <c r="E150" s="36" t="s">
        <v>28</v>
      </c>
      <c r="F150" s="47"/>
      <c r="G150" s="36" t="s">
        <v>29</v>
      </c>
      <c r="H150" s="47"/>
    </row>
    <row r="151" spans="1:8" ht="16.5">
      <c r="A151" s="48"/>
      <c r="B151" s="68"/>
      <c r="C151" s="37" t="s">
        <v>12</v>
      </c>
      <c r="D151" s="34" t="s">
        <v>13</v>
      </c>
      <c r="E151" s="37" t="s">
        <v>12</v>
      </c>
      <c r="F151" s="34" t="s">
        <v>13</v>
      </c>
      <c r="G151" s="37" t="s">
        <v>12</v>
      </c>
      <c r="H151" s="34" t="s">
        <v>13</v>
      </c>
    </row>
    <row r="152" spans="1:8" ht="18.75">
      <c r="A152" s="39" t="s">
        <v>60</v>
      </c>
      <c r="B152" s="51" t="s">
        <v>30</v>
      </c>
      <c r="C152" s="72">
        <v>3700.9</v>
      </c>
      <c r="D152" s="73">
        <v>4.273290118168151</v>
      </c>
      <c r="E152" s="72">
        <v>3688.8</v>
      </c>
      <c r="F152" s="73">
        <v>4.966809839906286</v>
      </c>
      <c r="G152" s="72">
        <v>12.099999999999909</v>
      </c>
      <c r="H152" s="73">
        <v>0.3280199522879945</v>
      </c>
    </row>
    <row r="153" spans="1:8" ht="16.5">
      <c r="A153" s="48"/>
      <c r="B153" s="51" t="s">
        <v>31</v>
      </c>
      <c r="C153" s="72">
        <v>2744.5</v>
      </c>
      <c r="D153" s="73">
        <v>3.1689709879522527</v>
      </c>
      <c r="E153" s="72">
        <v>2737</v>
      </c>
      <c r="F153" s="73">
        <v>3.6852522586812806</v>
      </c>
      <c r="G153" s="72">
        <v>7.5</v>
      </c>
      <c r="H153" s="73">
        <v>0.27402265253928526</v>
      </c>
    </row>
    <row r="154" spans="1:8" ht="16.5">
      <c r="A154" s="48"/>
      <c r="B154" s="51" t="s">
        <v>58</v>
      </c>
      <c r="C154" s="72">
        <v>199.4</v>
      </c>
      <c r="D154" s="73">
        <v>0.23023968482334822</v>
      </c>
      <c r="E154" s="72">
        <v>236.5</v>
      </c>
      <c r="F154" s="73">
        <v>0.31843703294779785</v>
      </c>
      <c r="G154" s="72">
        <v>-37.1</v>
      </c>
      <c r="H154" s="73">
        <v>-15.687103594080332</v>
      </c>
    </row>
    <row r="155" spans="1:8" ht="16.5">
      <c r="A155" s="54"/>
      <c r="B155" s="51" t="s">
        <v>33</v>
      </c>
      <c r="C155" s="72">
        <v>757</v>
      </c>
      <c r="D155" s="73">
        <v>0.8740794453925507</v>
      </c>
      <c r="E155" s="72">
        <v>715.3</v>
      </c>
      <c r="F155" s="73">
        <v>0.9631205482772085</v>
      </c>
      <c r="G155" s="72">
        <v>41.7</v>
      </c>
      <c r="H155" s="73">
        <v>5.829721795051035</v>
      </c>
    </row>
    <row r="157" spans="1:8" ht="20.25">
      <c r="A157" s="1"/>
      <c r="C157" s="63"/>
      <c r="D157" s="64"/>
      <c r="E157" s="65"/>
      <c r="F157" s="65"/>
      <c r="G157" s="65"/>
      <c r="H157" s="40" t="s">
        <v>16</v>
      </c>
    </row>
    <row r="158" spans="1:8" ht="21">
      <c r="A158" s="44"/>
      <c r="B158" s="66"/>
      <c r="C158" s="69" t="s">
        <v>35</v>
      </c>
      <c r="D158" s="70"/>
      <c r="E158" s="70"/>
      <c r="F158" s="70"/>
      <c r="G158" s="71"/>
      <c r="H158" s="71"/>
    </row>
    <row r="159" spans="1:8" ht="16.5">
      <c r="A159" s="48"/>
      <c r="B159" s="67"/>
      <c r="C159" s="36" t="s">
        <v>27</v>
      </c>
      <c r="D159" s="47"/>
      <c r="E159" s="36" t="s">
        <v>28</v>
      </c>
      <c r="F159" s="47"/>
      <c r="G159" s="36" t="s">
        <v>29</v>
      </c>
      <c r="H159" s="47"/>
    </row>
    <row r="160" spans="1:8" ht="16.5">
      <c r="A160" s="48"/>
      <c r="B160" s="68"/>
      <c r="C160" s="37" t="s">
        <v>12</v>
      </c>
      <c r="D160" s="34" t="s">
        <v>13</v>
      </c>
      <c r="E160" s="37" t="s">
        <v>12</v>
      </c>
      <c r="F160" s="34" t="s">
        <v>13</v>
      </c>
      <c r="G160" s="37" t="s">
        <v>12</v>
      </c>
      <c r="H160" s="34" t="s">
        <v>13</v>
      </c>
    </row>
    <row r="161" spans="1:8" ht="18.75">
      <c r="A161" s="39" t="s">
        <v>62</v>
      </c>
      <c r="B161" s="51" t="s">
        <v>30</v>
      </c>
      <c r="C161" s="72">
        <v>4745.9</v>
      </c>
      <c r="D161" s="73">
        <v>4.307062060753906</v>
      </c>
      <c r="E161" s="72">
        <v>4770.5</v>
      </c>
      <c r="F161" s="73">
        <v>5.083154677930126</v>
      </c>
      <c r="G161" s="72">
        <v>-24.600000000000364</v>
      </c>
      <c r="H161" s="73">
        <v>-0.5156692170632082</v>
      </c>
    </row>
    <row r="162" spans="1:8" ht="16.5">
      <c r="A162" s="48"/>
      <c r="B162" s="51" t="s">
        <v>31</v>
      </c>
      <c r="C162" s="72">
        <v>3545.5</v>
      </c>
      <c r="D162" s="73">
        <v>3.2176591450310736</v>
      </c>
      <c r="E162" s="72">
        <v>3564.8</v>
      </c>
      <c r="F162" s="73">
        <v>3.7984340836149912</v>
      </c>
      <c r="G162" s="72">
        <v>-19.300000000000182</v>
      </c>
      <c r="H162" s="73">
        <v>-0.5414048473967759</v>
      </c>
    </row>
    <row r="163" spans="1:8" ht="16.5">
      <c r="A163" s="48"/>
      <c r="B163" s="51" t="s">
        <v>58</v>
      </c>
      <c r="C163" s="72">
        <v>251.2</v>
      </c>
      <c r="D163" s="73">
        <v>0.2279723529070105</v>
      </c>
      <c r="E163" s="72">
        <v>290.7</v>
      </c>
      <c r="F163" s="73">
        <v>0.30975224082890424</v>
      </c>
      <c r="G163" s="72">
        <v>-39.5</v>
      </c>
      <c r="H163" s="73">
        <v>-13.587891296869625</v>
      </c>
    </row>
    <row r="164" spans="1:8" ht="16.5">
      <c r="A164" s="54"/>
      <c r="B164" s="51" t="s">
        <v>33</v>
      </c>
      <c r="C164" s="72">
        <v>949.2</v>
      </c>
      <c r="D164" s="73">
        <v>0.8614305628158215</v>
      </c>
      <c r="E164" s="72">
        <v>915</v>
      </c>
      <c r="F164" s="73">
        <v>0.9749683534862311</v>
      </c>
      <c r="G164" s="72">
        <v>34.2</v>
      </c>
      <c r="H164" s="73">
        <v>3.7377049180328026</v>
      </c>
    </row>
    <row r="166" spans="1:8" ht="20.25">
      <c r="A166" s="1"/>
      <c r="C166" s="63"/>
      <c r="D166" s="64"/>
      <c r="E166" s="65"/>
      <c r="F166" s="65"/>
      <c r="G166" s="65"/>
      <c r="H166" s="40" t="s">
        <v>16</v>
      </c>
    </row>
    <row r="167" spans="1:8" ht="21">
      <c r="A167" s="44"/>
      <c r="B167" s="66"/>
      <c r="C167" s="69" t="s">
        <v>35</v>
      </c>
      <c r="D167" s="70"/>
      <c r="E167" s="70"/>
      <c r="F167" s="70"/>
      <c r="G167" s="71"/>
      <c r="H167" s="71"/>
    </row>
    <row r="168" spans="1:8" ht="16.5">
      <c r="A168" s="48"/>
      <c r="B168" s="67"/>
      <c r="C168" s="36" t="s">
        <v>27</v>
      </c>
      <c r="D168" s="47"/>
      <c r="E168" s="36" t="s">
        <v>28</v>
      </c>
      <c r="F168" s="47"/>
      <c r="G168" s="36" t="s">
        <v>29</v>
      </c>
      <c r="H168" s="47"/>
    </row>
    <row r="169" spans="1:8" ht="16.5">
      <c r="A169" s="48"/>
      <c r="B169" s="68"/>
      <c r="C169" s="37" t="s">
        <v>12</v>
      </c>
      <c r="D169" s="34" t="s">
        <v>13</v>
      </c>
      <c r="E169" s="37" t="s">
        <v>12</v>
      </c>
      <c r="F169" s="34" t="s">
        <v>13</v>
      </c>
      <c r="G169" s="37" t="s">
        <v>12</v>
      </c>
      <c r="H169" s="34" t="s">
        <v>13</v>
      </c>
    </row>
    <row r="170" spans="1:8" ht="18.75">
      <c r="A170" s="39" t="s">
        <v>64</v>
      </c>
      <c r="B170" s="51" t="s">
        <v>30</v>
      </c>
      <c r="C170" s="72">
        <v>5710.7</v>
      </c>
      <c r="D170" s="73">
        <v>4.244847899206512</v>
      </c>
      <c r="E170" s="72">
        <v>5779</v>
      </c>
      <c r="F170" s="73">
        <v>5.07252419301749</v>
      </c>
      <c r="G170" s="72">
        <v>-68.30000000000018</v>
      </c>
      <c r="H170" s="73">
        <v>-1.181865374632296</v>
      </c>
    </row>
    <row r="171" spans="1:8" ht="16.5">
      <c r="A171" s="48"/>
      <c r="B171" s="51" t="s">
        <v>31</v>
      </c>
      <c r="C171" s="72">
        <v>4261.9</v>
      </c>
      <c r="D171" s="73">
        <v>3.1679333989928082</v>
      </c>
      <c r="E171" s="72">
        <v>4319.3</v>
      </c>
      <c r="F171" s="73">
        <v>3.7912707643018586</v>
      </c>
      <c r="G171" s="72">
        <v>-57.400000000000546</v>
      </c>
      <c r="H171" s="73">
        <v>-1.3289190378070637</v>
      </c>
    </row>
    <row r="172" spans="1:8" ht="16.5">
      <c r="A172" s="48"/>
      <c r="B172" s="51" t="s">
        <v>58</v>
      </c>
      <c r="C172" s="72">
        <v>311</v>
      </c>
      <c r="D172" s="73">
        <v>0.23117090665824244</v>
      </c>
      <c r="E172" s="72">
        <v>352.6</v>
      </c>
      <c r="F172" s="73">
        <v>0.309495073621382</v>
      </c>
      <c r="G172" s="72">
        <v>-41.6</v>
      </c>
      <c r="H172" s="73">
        <v>-11.798071469086791</v>
      </c>
    </row>
    <row r="173" spans="1:8" ht="16.5">
      <c r="A173" s="54"/>
      <c r="B173" s="51" t="s">
        <v>33</v>
      </c>
      <c r="C173" s="72">
        <v>1137.8</v>
      </c>
      <c r="D173" s="73">
        <v>0.8457435935554605</v>
      </c>
      <c r="E173" s="72">
        <v>1107.1</v>
      </c>
      <c r="F173" s="73">
        <v>0.9717583550942485</v>
      </c>
      <c r="G173" s="72">
        <v>30.7</v>
      </c>
      <c r="H173" s="73">
        <v>2.773010568151024</v>
      </c>
    </row>
    <row r="175" spans="1:8" ht="20.25">
      <c r="A175" s="1"/>
      <c r="C175" s="63"/>
      <c r="D175" s="64"/>
      <c r="E175" s="65"/>
      <c r="F175" s="65"/>
      <c r="G175" s="65"/>
      <c r="H175" s="40" t="s">
        <v>16</v>
      </c>
    </row>
    <row r="176" spans="1:8" ht="21">
      <c r="A176" s="44"/>
      <c r="B176" s="66"/>
      <c r="C176" s="69" t="s">
        <v>35</v>
      </c>
      <c r="D176" s="70"/>
      <c r="E176" s="70"/>
      <c r="F176" s="70"/>
      <c r="G176" s="71"/>
      <c r="H176" s="71"/>
    </row>
    <row r="177" spans="1:8" ht="16.5">
      <c r="A177" s="48"/>
      <c r="B177" s="67"/>
      <c r="C177" s="36" t="s">
        <v>27</v>
      </c>
      <c r="D177" s="47"/>
      <c r="E177" s="36" t="s">
        <v>28</v>
      </c>
      <c r="F177" s="47"/>
      <c r="G177" s="36" t="s">
        <v>29</v>
      </c>
      <c r="H177" s="47"/>
    </row>
    <row r="178" spans="1:8" ht="16.5">
      <c r="A178" s="48"/>
      <c r="B178" s="68"/>
      <c r="C178" s="37" t="s">
        <v>12</v>
      </c>
      <c r="D178" s="34" t="s">
        <v>13</v>
      </c>
      <c r="E178" s="37" t="s">
        <v>12</v>
      </c>
      <c r="F178" s="34" t="s">
        <v>13</v>
      </c>
      <c r="G178" s="37" t="s">
        <v>12</v>
      </c>
      <c r="H178" s="34" t="s">
        <v>13</v>
      </c>
    </row>
    <row r="179" spans="1:8" ht="18.75">
      <c r="A179" s="39" t="s">
        <v>66</v>
      </c>
      <c r="B179" s="51" t="s">
        <v>30</v>
      </c>
      <c r="C179" s="72">
        <v>6622.3</v>
      </c>
      <c r="D179" s="73">
        <v>4.20751205745135</v>
      </c>
      <c r="E179" s="72">
        <v>6798.1</v>
      </c>
      <c r="F179" s="73">
        <v>5.031492624582751</v>
      </c>
      <c r="G179" s="72">
        <v>-175.8</v>
      </c>
      <c r="H179" s="73">
        <v>-2.5860166811314977</v>
      </c>
    </row>
    <row r="180" spans="1:8" ht="16.5">
      <c r="A180" s="48"/>
      <c r="B180" s="51" t="s">
        <v>31</v>
      </c>
      <c r="C180" s="72">
        <v>4923.4</v>
      </c>
      <c r="D180" s="73">
        <v>3.1281072835202233</v>
      </c>
      <c r="E180" s="72">
        <v>5056.8</v>
      </c>
      <c r="F180" s="73">
        <v>3.7427004462997093</v>
      </c>
      <c r="G180" s="72">
        <v>-133.40000000000055</v>
      </c>
      <c r="H180" s="73">
        <v>-2.638031956968845</v>
      </c>
    </row>
    <row r="181" spans="1:8" ht="16.5">
      <c r="A181" s="48"/>
      <c r="B181" s="51" t="s">
        <v>58</v>
      </c>
      <c r="C181" s="72">
        <v>374.5</v>
      </c>
      <c r="D181" s="73">
        <v>0.23794048374666363</v>
      </c>
      <c r="E181" s="72">
        <v>423.7</v>
      </c>
      <c r="F181" s="73">
        <v>0.3135940078898091</v>
      </c>
      <c r="G181" s="72">
        <v>-49.2</v>
      </c>
      <c r="H181" s="73">
        <v>-11.611989615293838</v>
      </c>
    </row>
    <row r="182" spans="1:8" ht="16.5">
      <c r="A182" s="54"/>
      <c r="B182" s="51" t="s">
        <v>33</v>
      </c>
      <c r="C182" s="72">
        <v>1324.4</v>
      </c>
      <c r="D182" s="73">
        <v>0.8414642901844629</v>
      </c>
      <c r="E182" s="72">
        <v>1317.6</v>
      </c>
      <c r="F182" s="73">
        <v>0.9751981703932322</v>
      </c>
      <c r="G182" s="72">
        <v>6.800000000000182</v>
      </c>
      <c r="H182" s="73">
        <v>0.5160898603521646</v>
      </c>
    </row>
    <row r="184" spans="1:8" ht="20.25">
      <c r="A184" s="1"/>
      <c r="C184" s="63"/>
      <c r="D184" s="64"/>
      <c r="E184" s="65"/>
      <c r="F184" s="65"/>
      <c r="G184" s="65"/>
      <c r="H184" s="40" t="s">
        <v>16</v>
      </c>
    </row>
    <row r="185" spans="1:8" ht="21">
      <c r="A185" s="44"/>
      <c r="B185" s="66"/>
      <c r="C185" s="69" t="s">
        <v>35</v>
      </c>
      <c r="D185" s="70"/>
      <c r="E185" s="70"/>
      <c r="F185" s="70"/>
      <c r="G185" s="71"/>
      <c r="H185" s="71"/>
    </row>
    <row r="186" spans="1:8" ht="16.5">
      <c r="A186" s="48"/>
      <c r="B186" s="67"/>
      <c r="C186" s="36" t="s">
        <v>27</v>
      </c>
      <c r="D186" s="47"/>
      <c r="E186" s="36" t="s">
        <v>28</v>
      </c>
      <c r="F186" s="47"/>
      <c r="G186" s="36" t="s">
        <v>29</v>
      </c>
      <c r="H186" s="47"/>
    </row>
    <row r="187" spans="1:8" ht="16.5">
      <c r="A187" s="48"/>
      <c r="B187" s="68"/>
      <c r="C187" s="37" t="s">
        <v>12</v>
      </c>
      <c r="D187" s="34" t="s">
        <v>13</v>
      </c>
      <c r="E187" s="37" t="s">
        <v>12</v>
      </c>
      <c r="F187" s="34" t="s">
        <v>13</v>
      </c>
      <c r="G187" s="37" t="s">
        <v>12</v>
      </c>
      <c r="H187" s="34" t="s">
        <v>13</v>
      </c>
    </row>
    <row r="188" spans="1:8" ht="18.75">
      <c r="A188" s="39" t="s">
        <v>68</v>
      </c>
      <c r="B188" s="51" t="s">
        <v>30</v>
      </c>
      <c r="C188" s="72">
        <v>7569.3</v>
      </c>
      <c r="D188" s="73">
        <v>4.144455005781968</v>
      </c>
      <c r="E188" s="72">
        <v>7716.4</v>
      </c>
      <c r="F188" s="73">
        <v>4.932725106243704</v>
      </c>
      <c r="G188" s="72">
        <v>-147.09999999999945</v>
      </c>
      <c r="H188" s="73">
        <v>-1.9063293763931344</v>
      </c>
    </row>
    <row r="189" spans="1:8" ht="16.5">
      <c r="A189" s="48"/>
      <c r="B189" s="51" t="s">
        <v>31</v>
      </c>
      <c r="C189" s="72">
        <v>5620.4</v>
      </c>
      <c r="D189" s="73">
        <v>3.0773644741914006</v>
      </c>
      <c r="E189" s="72">
        <v>5715.6</v>
      </c>
      <c r="F189" s="73">
        <v>3.6537094522376385</v>
      </c>
      <c r="G189" s="72">
        <v>-95.20000000000073</v>
      </c>
      <c r="H189" s="73">
        <v>-1.665616908111145</v>
      </c>
    </row>
    <row r="190" spans="1:8" ht="16.5">
      <c r="A190" s="48"/>
      <c r="B190" s="51" t="s">
        <v>58</v>
      </c>
      <c r="C190" s="72">
        <v>435.1</v>
      </c>
      <c r="D190" s="73">
        <v>0.23823238252093773</v>
      </c>
      <c r="E190" s="72">
        <v>489.2</v>
      </c>
      <c r="F190" s="73">
        <v>0.31272214011383803</v>
      </c>
      <c r="G190" s="72">
        <v>-54.1</v>
      </c>
      <c r="H190" s="73">
        <v>-11.058871627146349</v>
      </c>
    </row>
    <row r="191" spans="1:8" ht="16.5">
      <c r="A191" s="54"/>
      <c r="B191" s="51" t="s">
        <v>33</v>
      </c>
      <c r="C191" s="72">
        <v>1513.8</v>
      </c>
      <c r="D191" s="73">
        <v>0.8288581490696288</v>
      </c>
      <c r="E191" s="72">
        <v>1511.6</v>
      </c>
      <c r="F191" s="73">
        <v>0.9662935138922272</v>
      </c>
      <c r="G191" s="72">
        <v>2.2000000000000455</v>
      </c>
      <c r="H191" s="73">
        <v>0.14554114845197752</v>
      </c>
    </row>
    <row r="193" spans="1:8" ht="20.25">
      <c r="A193" s="1"/>
      <c r="C193" s="63"/>
      <c r="D193" s="64"/>
      <c r="E193" s="65"/>
      <c r="F193" s="65"/>
      <c r="G193" s="65"/>
      <c r="H193" s="40" t="s">
        <v>16</v>
      </c>
    </row>
    <row r="194" spans="1:8" ht="21">
      <c r="A194" s="44"/>
      <c r="B194" s="158"/>
      <c r="C194" s="69" t="s">
        <v>35</v>
      </c>
      <c r="D194" s="70"/>
      <c r="E194" s="70"/>
      <c r="F194" s="70"/>
      <c r="G194" s="71"/>
      <c r="H194" s="71"/>
    </row>
    <row r="195" spans="1:8" ht="16.5">
      <c r="A195" s="48"/>
      <c r="B195" s="159"/>
      <c r="C195" s="36" t="s">
        <v>27</v>
      </c>
      <c r="D195" s="47"/>
      <c r="E195" s="36" t="s">
        <v>28</v>
      </c>
      <c r="F195" s="47"/>
      <c r="G195" s="36" t="s">
        <v>29</v>
      </c>
      <c r="H195" s="47"/>
    </row>
    <row r="196" spans="1:8" ht="16.5">
      <c r="A196" s="48"/>
      <c r="B196" s="159"/>
      <c r="C196" s="37" t="s">
        <v>12</v>
      </c>
      <c r="D196" s="34" t="s">
        <v>13</v>
      </c>
      <c r="E196" s="37" t="s">
        <v>12</v>
      </c>
      <c r="F196" s="34" t="s">
        <v>13</v>
      </c>
      <c r="G196" s="37" t="s">
        <v>12</v>
      </c>
      <c r="H196" s="34" t="s">
        <v>13</v>
      </c>
    </row>
    <row r="197" spans="1:8" ht="18.75">
      <c r="A197" s="39" t="s">
        <v>71</v>
      </c>
      <c r="B197" s="51" t="s">
        <v>30</v>
      </c>
      <c r="C197" s="72">
        <v>8470.3</v>
      </c>
      <c r="D197" s="73">
        <v>4.142395550041251</v>
      </c>
      <c r="E197" s="72">
        <v>8678.2</v>
      </c>
      <c r="F197" s="73">
        <v>4.857872168918844</v>
      </c>
      <c r="G197" s="72">
        <v>-207.90000000000146</v>
      </c>
      <c r="H197" s="73">
        <v>-2.395658085778174</v>
      </c>
    </row>
    <row r="198" spans="1:8" ht="16.5">
      <c r="A198" s="48"/>
      <c r="B198" s="51" t="s">
        <v>31</v>
      </c>
      <c r="C198" s="72">
        <v>6290.4</v>
      </c>
      <c r="D198" s="73">
        <v>3.076316655605998</v>
      </c>
      <c r="E198" s="72">
        <v>6411.9</v>
      </c>
      <c r="F198" s="73">
        <v>3.589245530166478</v>
      </c>
      <c r="G198" s="72">
        <v>-121.5</v>
      </c>
      <c r="H198" s="73">
        <v>-1.894914144013471</v>
      </c>
    </row>
    <row r="199" spans="1:8" ht="16.5">
      <c r="A199" s="48"/>
      <c r="B199" s="51" t="s">
        <v>58</v>
      </c>
      <c r="C199" s="72">
        <v>484.6</v>
      </c>
      <c r="D199" s="73">
        <v>0.23699336310992417</v>
      </c>
      <c r="E199" s="72">
        <v>549.6</v>
      </c>
      <c r="F199" s="73">
        <v>0.3076544149752018</v>
      </c>
      <c r="G199" s="72">
        <v>-65</v>
      </c>
      <c r="H199" s="73">
        <v>-11.826783114992722</v>
      </c>
    </row>
    <row r="200" spans="1:8" ht="16.5">
      <c r="A200" s="54"/>
      <c r="B200" s="51" t="s">
        <v>33</v>
      </c>
      <c r="C200" s="72">
        <v>1695.3</v>
      </c>
      <c r="D200" s="73">
        <v>0.8290855313253289</v>
      </c>
      <c r="E200" s="72">
        <v>1716.7</v>
      </c>
      <c r="F200" s="73">
        <v>0.9609722237771633</v>
      </c>
      <c r="G200" s="72">
        <v>-21.40000000000009</v>
      </c>
      <c r="H200" s="73">
        <v>-1.246577736354637</v>
      </c>
    </row>
    <row r="202" spans="1:8" ht="20.25">
      <c r="A202" s="1"/>
      <c r="C202" s="63"/>
      <c r="D202" s="64"/>
      <c r="E202" s="65"/>
      <c r="F202" s="65"/>
      <c r="G202" s="65"/>
      <c r="H202" s="40" t="s">
        <v>16</v>
      </c>
    </row>
    <row r="203" spans="1:8" ht="21">
      <c r="A203" s="44"/>
      <c r="B203" s="158"/>
      <c r="C203" s="69" t="s">
        <v>35</v>
      </c>
      <c r="D203" s="70"/>
      <c r="E203" s="70"/>
      <c r="F203" s="70"/>
      <c r="G203" s="71"/>
      <c r="H203" s="71"/>
    </row>
    <row r="204" spans="1:8" ht="16.5">
      <c r="A204" s="48"/>
      <c r="B204" s="159"/>
      <c r="C204" s="36" t="s">
        <v>27</v>
      </c>
      <c r="D204" s="47"/>
      <c r="E204" s="36" t="s">
        <v>28</v>
      </c>
      <c r="F204" s="47"/>
      <c r="G204" s="36" t="s">
        <v>29</v>
      </c>
      <c r="H204" s="47"/>
    </row>
    <row r="205" spans="1:8" ht="16.5">
      <c r="A205" s="48"/>
      <c r="B205" s="159"/>
      <c r="C205" s="37" t="s">
        <v>12</v>
      </c>
      <c r="D205" s="34" t="s">
        <v>13</v>
      </c>
      <c r="E205" s="37" t="s">
        <v>12</v>
      </c>
      <c r="F205" s="34" t="s">
        <v>13</v>
      </c>
      <c r="G205" s="37" t="s">
        <v>12</v>
      </c>
      <c r="H205" s="34" t="s">
        <v>13</v>
      </c>
    </row>
    <row r="206" spans="1:8" ht="18.75">
      <c r="A206" s="39" t="s">
        <v>73</v>
      </c>
      <c r="B206" s="51" t="s">
        <v>30</v>
      </c>
      <c r="C206" s="72">
        <v>9409.1</v>
      </c>
      <c r="D206" s="73">
        <v>4.177301453760042</v>
      </c>
      <c r="E206" s="72">
        <v>9678</v>
      </c>
      <c r="F206" s="73">
        <v>4.807069043876053</v>
      </c>
      <c r="G206" s="72">
        <v>-268.9</v>
      </c>
      <c r="H206" s="73">
        <v>-2.778466625335807</v>
      </c>
    </row>
    <row r="207" spans="1:8" ht="16.5">
      <c r="A207" s="48"/>
      <c r="B207" s="51" t="s">
        <v>31</v>
      </c>
      <c r="C207" s="72">
        <v>6998.2</v>
      </c>
      <c r="D207" s="73">
        <v>3.1069487021823052</v>
      </c>
      <c r="E207" s="72">
        <v>7144.8</v>
      </c>
      <c r="F207" s="73">
        <v>3.548826917202483</v>
      </c>
      <c r="G207" s="72">
        <v>-146.6</v>
      </c>
      <c r="H207" s="73">
        <v>-2.0518418990034815</v>
      </c>
    </row>
    <row r="208" spans="1:8" ht="16.5">
      <c r="A208" s="48"/>
      <c r="B208" s="51" t="s">
        <v>58</v>
      </c>
      <c r="C208" s="72">
        <v>533.2</v>
      </c>
      <c r="D208" s="73">
        <v>0.23672159240999188</v>
      </c>
      <c r="E208" s="72">
        <v>611.3</v>
      </c>
      <c r="F208" s="73">
        <v>0.30363311702019335</v>
      </c>
      <c r="G208" s="72">
        <v>-78.09999999999991</v>
      </c>
      <c r="H208" s="73">
        <v>-12.77605103876982</v>
      </c>
    </row>
    <row r="209" spans="1:8" ht="16.5">
      <c r="A209" s="54"/>
      <c r="B209" s="51" t="s">
        <v>33</v>
      </c>
      <c r="C209" s="72">
        <v>1877.7</v>
      </c>
      <c r="D209" s="73">
        <v>0.8336311591677451</v>
      </c>
      <c r="E209" s="72">
        <v>1921.9</v>
      </c>
      <c r="F209" s="73">
        <v>0.9546090096533775</v>
      </c>
      <c r="G209" s="72">
        <v>-44.2</v>
      </c>
      <c r="H209" s="73">
        <v>-2.299807482179095</v>
      </c>
    </row>
    <row r="211" spans="1:8" ht="20.25">
      <c r="A211" s="1"/>
      <c r="C211" s="63"/>
      <c r="D211" s="64"/>
      <c r="E211" s="65"/>
      <c r="F211" s="65"/>
      <c r="G211" s="65"/>
      <c r="H211" s="40" t="s">
        <v>16</v>
      </c>
    </row>
    <row r="212" spans="1:8" ht="21">
      <c r="A212" s="44"/>
      <c r="B212" s="158"/>
      <c r="C212" s="69" t="s">
        <v>35</v>
      </c>
      <c r="D212" s="70"/>
      <c r="E212" s="70"/>
      <c r="F212" s="70"/>
      <c r="G212" s="71"/>
      <c r="H212" s="71"/>
    </row>
    <row r="213" spans="1:8" ht="16.5">
      <c r="A213" s="48"/>
      <c r="B213" s="159"/>
      <c r="C213" s="36" t="s">
        <v>27</v>
      </c>
      <c r="D213" s="47"/>
      <c r="E213" s="36" t="s">
        <v>28</v>
      </c>
      <c r="F213" s="47"/>
      <c r="G213" s="36" t="s">
        <v>29</v>
      </c>
      <c r="H213" s="47"/>
    </row>
    <row r="214" spans="1:8" ht="16.5">
      <c r="A214" s="48"/>
      <c r="B214" s="159"/>
      <c r="C214" s="37" t="s">
        <v>12</v>
      </c>
      <c r="D214" s="34" t="s">
        <v>13</v>
      </c>
      <c r="E214" s="37" t="s">
        <v>12</v>
      </c>
      <c r="F214" s="34" t="s">
        <v>13</v>
      </c>
      <c r="G214" s="37" t="s">
        <v>12</v>
      </c>
      <c r="H214" s="34" t="s">
        <v>13</v>
      </c>
    </row>
    <row r="215" spans="1:8" ht="18.75">
      <c r="A215" s="39" t="s">
        <v>75</v>
      </c>
      <c r="B215" s="51" t="s">
        <v>30</v>
      </c>
      <c r="C215" s="72">
        <v>10197.7</v>
      </c>
      <c r="D215" s="73">
        <v>4.21359131837474</v>
      </c>
      <c r="E215" s="72">
        <v>10627.6</v>
      </c>
      <c r="F215" s="73">
        <v>4.761461000965948</v>
      </c>
      <c r="G215" s="72">
        <v>-429.9</v>
      </c>
      <c r="H215" s="73">
        <v>-4.045127780496061</v>
      </c>
    </row>
    <row r="216" spans="1:8" ht="16.5">
      <c r="A216" s="48"/>
      <c r="B216" s="51" t="s">
        <v>31</v>
      </c>
      <c r="C216" s="72">
        <v>7598.9</v>
      </c>
      <c r="D216" s="73">
        <v>3.1397922148325415</v>
      </c>
      <c r="E216" s="72">
        <v>7851.6</v>
      </c>
      <c r="F216" s="73">
        <v>3.5177356312981525</v>
      </c>
      <c r="G216" s="72">
        <v>-252.70000000000073</v>
      </c>
      <c r="H216" s="73">
        <v>-3.2184522899791235</v>
      </c>
    </row>
    <row r="217" spans="1:8" ht="16.5">
      <c r="A217" s="48"/>
      <c r="B217" s="51" t="s">
        <v>58</v>
      </c>
      <c r="C217" s="72">
        <v>579.5</v>
      </c>
      <c r="D217" s="73">
        <v>0.2394438127222964</v>
      </c>
      <c r="E217" s="72">
        <v>658</v>
      </c>
      <c r="F217" s="73">
        <v>0.2948023390639085</v>
      </c>
      <c r="G217" s="72">
        <v>-78.5</v>
      </c>
      <c r="H217" s="73">
        <v>-11.93009118541033</v>
      </c>
    </row>
    <row r="218" spans="1:8" ht="16.5">
      <c r="A218" s="54"/>
      <c r="B218" s="51" t="s">
        <v>33</v>
      </c>
      <c r="C218" s="72">
        <v>2019.3</v>
      </c>
      <c r="D218" s="73">
        <v>0.8343552908199018</v>
      </c>
      <c r="E218" s="72">
        <v>2118</v>
      </c>
      <c r="F218" s="73">
        <v>0.9489230306038878</v>
      </c>
      <c r="G218" s="72">
        <v>-98.7</v>
      </c>
      <c r="H218" s="73">
        <v>-4.660056657223799</v>
      </c>
    </row>
    <row r="220" spans="1:8" ht="20.25">
      <c r="A220" s="1"/>
      <c r="C220" s="63"/>
      <c r="D220" s="64"/>
      <c r="E220" s="65"/>
      <c r="F220" s="65"/>
      <c r="G220" s="65"/>
      <c r="H220" s="40" t="s">
        <v>16</v>
      </c>
    </row>
    <row r="221" spans="1:8" ht="21">
      <c r="A221" s="44"/>
      <c r="B221" s="158"/>
      <c r="C221" s="69" t="s">
        <v>35</v>
      </c>
      <c r="D221" s="70"/>
      <c r="E221" s="70"/>
      <c r="F221" s="70"/>
      <c r="G221" s="71"/>
      <c r="H221" s="71"/>
    </row>
    <row r="222" spans="1:8" ht="16.5">
      <c r="A222" s="48"/>
      <c r="B222" s="159"/>
      <c r="C222" s="36" t="s">
        <v>27</v>
      </c>
      <c r="D222" s="47"/>
      <c r="E222" s="36" t="s">
        <v>28</v>
      </c>
      <c r="F222" s="47"/>
      <c r="G222" s="36" t="s">
        <v>29</v>
      </c>
      <c r="H222" s="47"/>
    </row>
    <row r="223" spans="1:8" ht="16.5">
      <c r="A223" s="48"/>
      <c r="B223" s="159"/>
      <c r="C223" s="37" t="s">
        <v>12</v>
      </c>
      <c r="D223" s="34" t="s">
        <v>13</v>
      </c>
      <c r="E223" s="37" t="s">
        <v>12</v>
      </c>
      <c r="F223" s="34" t="s">
        <v>13</v>
      </c>
      <c r="G223" s="37" t="s">
        <v>12</v>
      </c>
      <c r="H223" s="34" t="s">
        <v>13</v>
      </c>
    </row>
    <row r="224" spans="1:8" ht="18.75">
      <c r="A224" s="39" t="s">
        <v>76</v>
      </c>
      <c r="B224" s="51" t="s">
        <v>30</v>
      </c>
      <c r="C224" s="72">
        <v>10904.6</v>
      </c>
      <c r="D224" s="73">
        <v>4.2653492688402945</v>
      </c>
      <c r="E224" s="72">
        <v>11622.7</v>
      </c>
      <c r="F224" s="73">
        <v>4.711702292833593</v>
      </c>
      <c r="G224" s="72">
        <v>-718.1</v>
      </c>
      <c r="H224" s="73">
        <v>-6.1784266994760255</v>
      </c>
    </row>
    <row r="225" spans="1:8" ht="16.5">
      <c r="A225" s="48"/>
      <c r="B225" s="51" t="s">
        <v>31</v>
      </c>
      <c r="C225" s="72">
        <v>8120.1</v>
      </c>
      <c r="D225" s="73">
        <v>3.1761882689791534</v>
      </c>
      <c r="E225" s="72">
        <v>8580.5</v>
      </c>
      <c r="F225" s="73">
        <v>3.4784311324957753</v>
      </c>
      <c r="G225" s="72">
        <v>-460.4</v>
      </c>
      <c r="H225" s="73">
        <v>-5.365654682128074</v>
      </c>
    </row>
    <row r="226" spans="1:8" ht="16.5">
      <c r="A226" s="48"/>
      <c r="B226" s="51" t="s">
        <v>58</v>
      </c>
      <c r="C226" s="72">
        <v>628.8</v>
      </c>
      <c r="D226" s="73">
        <v>0.2459559837359259</v>
      </c>
      <c r="E226" s="72">
        <v>713.8</v>
      </c>
      <c r="F226" s="73">
        <v>0.28936590436169035</v>
      </c>
      <c r="G226" s="72">
        <v>-85</v>
      </c>
      <c r="H226" s="73">
        <v>-11.908097506304284</v>
      </c>
    </row>
    <row r="227" spans="1:8" ht="16.5">
      <c r="A227" s="54"/>
      <c r="B227" s="51" t="s">
        <v>33</v>
      </c>
      <c r="C227" s="72">
        <v>2155.7</v>
      </c>
      <c r="D227" s="73">
        <v>0.8432050161252153</v>
      </c>
      <c r="E227" s="72">
        <v>2328.4</v>
      </c>
      <c r="F227" s="73">
        <v>0.9439052559761275</v>
      </c>
      <c r="G227" s="72">
        <v>-172.7</v>
      </c>
      <c r="H227" s="73">
        <v>-7.417110462119925</v>
      </c>
    </row>
    <row r="229" spans="1:8" ht="21" thickBot="1">
      <c r="A229" s="1"/>
      <c r="C229" s="63"/>
      <c r="D229" s="64"/>
      <c r="E229" s="65"/>
      <c r="F229" s="65"/>
      <c r="G229" s="65"/>
      <c r="H229" s="40" t="s">
        <v>16</v>
      </c>
    </row>
    <row r="230" spans="1:8" ht="21.75" thickTop="1">
      <c r="A230" s="168"/>
      <c r="B230" s="169"/>
      <c r="C230" s="170" t="s">
        <v>35</v>
      </c>
      <c r="D230" s="171"/>
      <c r="E230" s="171"/>
      <c r="F230" s="171"/>
      <c r="G230" s="172"/>
      <c r="H230" s="173"/>
    </row>
    <row r="231" spans="1:8" ht="16.5">
      <c r="A231" s="174"/>
      <c r="B231" s="163"/>
      <c r="C231" s="164" t="s">
        <v>85</v>
      </c>
      <c r="D231" s="179"/>
      <c r="E231" s="181" t="s">
        <v>86</v>
      </c>
      <c r="F231" s="182"/>
      <c r="G231" s="180" t="s">
        <v>29</v>
      </c>
      <c r="H231" s="175"/>
    </row>
    <row r="232" spans="1:8" ht="16.5">
      <c r="A232" s="174"/>
      <c r="B232" s="166"/>
      <c r="C232" s="185" t="s">
        <v>12</v>
      </c>
      <c r="D232" s="184" t="s">
        <v>13</v>
      </c>
      <c r="E232" s="183" t="s">
        <v>12</v>
      </c>
      <c r="F232" s="184" t="s">
        <v>13</v>
      </c>
      <c r="G232" s="183" t="s">
        <v>12</v>
      </c>
      <c r="H232" s="186" t="s">
        <v>13</v>
      </c>
    </row>
    <row r="233" spans="1:8" ht="18.75">
      <c r="A233" s="177" t="s">
        <v>78</v>
      </c>
      <c r="B233" s="199" t="s">
        <v>79</v>
      </c>
      <c r="C233" s="187">
        <v>571.1</v>
      </c>
      <c r="D233" s="188">
        <v>4.61580738238218</v>
      </c>
      <c r="E233" s="187">
        <v>871.6</v>
      </c>
      <c r="F233" s="189">
        <v>3.9379399459640183</v>
      </c>
      <c r="G233" s="187">
        <v>-300.5</v>
      </c>
      <c r="H233" s="190">
        <v>-34.476824231298764</v>
      </c>
    </row>
    <row r="234" spans="1:8" ht="16.5">
      <c r="A234" s="174"/>
      <c r="B234" s="201" t="s">
        <v>31</v>
      </c>
      <c r="C234" s="195">
        <v>402.1</v>
      </c>
      <c r="D234" s="196">
        <v>3.2498969505443434</v>
      </c>
      <c r="E234" s="195">
        <v>626.3</v>
      </c>
      <c r="F234" s="197">
        <v>2.829660151626049</v>
      </c>
      <c r="G234" s="195">
        <v>-224.2</v>
      </c>
      <c r="H234" s="198">
        <v>-35.79754111448187</v>
      </c>
    </row>
    <row r="235" spans="1:8" ht="16.5">
      <c r="A235" s="174"/>
      <c r="B235" s="201" t="s">
        <v>58</v>
      </c>
      <c r="C235" s="195">
        <v>54.8</v>
      </c>
      <c r="D235" s="196">
        <v>0.4429106015663517</v>
      </c>
      <c r="E235" s="195">
        <v>61.6</v>
      </c>
      <c r="F235" s="197">
        <v>0.2783124147216424</v>
      </c>
      <c r="G235" s="195">
        <v>-6.8</v>
      </c>
      <c r="H235" s="198">
        <v>-11.038961038961048</v>
      </c>
    </row>
    <row r="236" spans="1:8" ht="17.25" thickBot="1">
      <c r="A236" s="178"/>
      <c r="B236" s="200" t="s">
        <v>33</v>
      </c>
      <c r="C236" s="191">
        <v>114.2</v>
      </c>
      <c r="D236" s="192">
        <v>0.9229998302714848</v>
      </c>
      <c r="E236" s="191">
        <v>183.7</v>
      </c>
      <c r="F236" s="193">
        <v>0.8299673796163264</v>
      </c>
      <c r="G236" s="191">
        <v>-69.5</v>
      </c>
      <c r="H236" s="194">
        <v>-37.833424060968966</v>
      </c>
    </row>
    <row r="237" ht="16.5" thickTop="1"/>
    <row r="238" spans="1:8" ht="21" thickBot="1">
      <c r="A238" s="1"/>
      <c r="C238" s="63"/>
      <c r="D238" s="64"/>
      <c r="E238" s="65"/>
      <c r="F238" s="65"/>
      <c r="G238" s="65"/>
      <c r="H238" s="40" t="s">
        <v>16</v>
      </c>
    </row>
    <row r="239" spans="1:8" ht="21.75" thickTop="1">
      <c r="A239" s="168"/>
      <c r="B239" s="169"/>
      <c r="C239" s="170" t="s">
        <v>35</v>
      </c>
      <c r="D239" s="171"/>
      <c r="E239" s="171"/>
      <c r="F239" s="171"/>
      <c r="G239" s="172"/>
      <c r="H239" s="173"/>
    </row>
    <row r="240" spans="1:8" ht="16.5">
      <c r="A240" s="174"/>
      <c r="B240" s="163"/>
      <c r="C240" s="164" t="s">
        <v>87</v>
      </c>
      <c r="D240" s="165"/>
      <c r="E240" s="164" t="s">
        <v>88</v>
      </c>
      <c r="F240" s="165"/>
      <c r="G240" s="164" t="s">
        <v>29</v>
      </c>
      <c r="H240" s="175"/>
    </row>
    <row r="241" spans="1:8" ht="16.5">
      <c r="A241" s="174"/>
      <c r="B241" s="166"/>
      <c r="C241" s="183" t="s">
        <v>12</v>
      </c>
      <c r="D241" s="184" t="s">
        <v>13</v>
      </c>
      <c r="E241" s="183" t="s">
        <v>12</v>
      </c>
      <c r="F241" s="184" t="s">
        <v>13</v>
      </c>
      <c r="G241" s="183" t="s">
        <v>12</v>
      </c>
      <c r="H241" s="186" t="s">
        <v>13</v>
      </c>
    </row>
    <row r="242" spans="1:8" ht="18.75">
      <c r="A242" s="177" t="s">
        <v>80</v>
      </c>
      <c r="B242" s="199" t="s">
        <v>79</v>
      </c>
      <c r="C242" s="187">
        <v>1144.2</v>
      </c>
      <c r="D242" s="189">
        <v>4.5834184562508264</v>
      </c>
      <c r="E242" s="187">
        <v>1569.8</v>
      </c>
      <c r="F242" s="189">
        <v>3.9483480220532012</v>
      </c>
      <c r="G242" s="187">
        <v>-425.6</v>
      </c>
      <c r="H242" s="190">
        <v>-27.111733978850804</v>
      </c>
    </row>
    <row r="243" spans="1:8" ht="16.5">
      <c r="A243" s="174"/>
      <c r="B243" s="201" t="s">
        <v>31</v>
      </c>
      <c r="C243" s="195">
        <v>835.4</v>
      </c>
      <c r="D243" s="197">
        <v>3.346432248166352</v>
      </c>
      <c r="E243" s="195">
        <v>1130.6</v>
      </c>
      <c r="F243" s="197">
        <v>2.843675801843132</v>
      </c>
      <c r="G243" s="195">
        <v>-295.2</v>
      </c>
      <c r="H243" s="198">
        <v>-26.110030072527856</v>
      </c>
    </row>
    <row r="244" spans="1:8" ht="16.5">
      <c r="A244" s="174"/>
      <c r="B244" s="201" t="s">
        <v>58</v>
      </c>
      <c r="C244" s="195">
        <v>89</v>
      </c>
      <c r="D244" s="197">
        <v>0.35651480738185937</v>
      </c>
      <c r="E244" s="195">
        <v>102</v>
      </c>
      <c r="F244" s="197">
        <v>0.25654955933840395</v>
      </c>
      <c r="G244" s="195">
        <v>-13</v>
      </c>
      <c r="H244" s="198">
        <v>-12.745098039215685</v>
      </c>
    </row>
    <row r="245" spans="1:8" ht="17.25" thickBot="1">
      <c r="A245" s="178"/>
      <c r="B245" s="200" t="s">
        <v>33</v>
      </c>
      <c r="C245" s="191">
        <v>219.8</v>
      </c>
      <c r="D245" s="193">
        <v>0.8804714007026145</v>
      </c>
      <c r="E245" s="191">
        <v>337.2</v>
      </c>
      <c r="F245" s="193">
        <v>0.8481226608716648</v>
      </c>
      <c r="G245" s="191">
        <v>-117.4</v>
      </c>
      <c r="H245" s="194">
        <v>-34.81613285883748</v>
      </c>
    </row>
    <row r="246" ht="16.5" thickTop="1"/>
    <row r="247" spans="1:8" ht="21" thickBot="1">
      <c r="A247" s="1"/>
      <c r="C247" s="63"/>
      <c r="D247" s="64"/>
      <c r="E247" s="65"/>
      <c r="F247" s="65"/>
      <c r="G247" s="65"/>
      <c r="H247" s="40" t="s">
        <v>16</v>
      </c>
    </row>
    <row r="248" spans="1:8" ht="21.75" thickTop="1">
      <c r="A248" s="168"/>
      <c r="B248" s="169"/>
      <c r="C248" s="170" t="s">
        <v>35</v>
      </c>
      <c r="D248" s="171"/>
      <c r="E248" s="171"/>
      <c r="F248" s="171"/>
      <c r="G248" s="172"/>
      <c r="H248" s="173"/>
    </row>
    <row r="249" spans="1:8" ht="16.5">
      <c r="A249" s="174"/>
      <c r="B249" s="163"/>
      <c r="C249" s="164" t="s">
        <v>83</v>
      </c>
      <c r="D249" s="165"/>
      <c r="E249" s="164" t="s">
        <v>84</v>
      </c>
      <c r="F249" s="165"/>
      <c r="G249" s="164" t="s">
        <v>29</v>
      </c>
      <c r="H249" s="175"/>
    </row>
    <row r="250" spans="1:8" ht="16.5">
      <c r="A250" s="174"/>
      <c r="B250" s="166"/>
      <c r="C250" s="183" t="s">
        <v>12</v>
      </c>
      <c r="D250" s="184" t="s">
        <v>13</v>
      </c>
      <c r="E250" s="183" t="s">
        <v>12</v>
      </c>
      <c r="F250" s="184" t="s">
        <v>13</v>
      </c>
      <c r="G250" s="167" t="s">
        <v>12</v>
      </c>
      <c r="H250" s="176" t="s">
        <v>13</v>
      </c>
    </row>
    <row r="251" spans="1:8" ht="18.75">
      <c r="A251" s="177" t="s">
        <v>82</v>
      </c>
      <c r="B251" s="199" t="s">
        <v>79</v>
      </c>
      <c r="C251" s="187">
        <v>1982.9</v>
      </c>
      <c r="D251" s="189">
        <v>4.8904706236342745</v>
      </c>
      <c r="E251" s="187">
        <v>2656</v>
      </c>
      <c r="F251" s="189">
        <v>4.150168600599399</v>
      </c>
      <c r="G251" s="187">
        <v>-673.1</v>
      </c>
      <c r="H251" s="190">
        <v>-25.342620481927703</v>
      </c>
    </row>
    <row r="252" spans="1:8" ht="16.5">
      <c r="A252" s="174"/>
      <c r="B252" s="201" t="s">
        <v>31</v>
      </c>
      <c r="C252" s="195">
        <v>1470.1</v>
      </c>
      <c r="D252" s="197">
        <v>3.6257405132910114</v>
      </c>
      <c r="E252" s="195">
        <v>1947.8</v>
      </c>
      <c r="F252" s="197">
        <v>3.043561144671502</v>
      </c>
      <c r="G252" s="195">
        <v>-477.7</v>
      </c>
      <c r="H252" s="198">
        <v>-24.525105246945277</v>
      </c>
    </row>
    <row r="253" spans="1:8" ht="16.5">
      <c r="A253" s="174"/>
      <c r="B253" s="201" t="s">
        <v>58</v>
      </c>
      <c r="C253" s="195">
        <v>137.2</v>
      </c>
      <c r="D253" s="197">
        <v>0.33837942889839245</v>
      </c>
      <c r="E253" s="195">
        <v>149.1</v>
      </c>
      <c r="F253" s="197">
        <v>0.23297821473997382</v>
      </c>
      <c r="G253" s="195">
        <v>-11.9</v>
      </c>
      <c r="H253" s="198">
        <v>-7.9812206572769995</v>
      </c>
    </row>
    <row r="254" spans="1:8" ht="17.25" thickBot="1">
      <c r="A254" s="178"/>
      <c r="B254" s="200" t="s">
        <v>33</v>
      </c>
      <c r="C254" s="191">
        <v>375.6</v>
      </c>
      <c r="D254" s="193">
        <v>0.9263506814448704</v>
      </c>
      <c r="E254" s="191">
        <v>559.1</v>
      </c>
      <c r="F254" s="193">
        <v>0.8736292411879234</v>
      </c>
      <c r="G254" s="191">
        <v>-183.5</v>
      </c>
      <c r="H254" s="194">
        <v>-32.82060454301556</v>
      </c>
    </row>
    <row r="255" ht="16.5" thickTop="1"/>
    <row r="256" spans="1:8" ht="21" thickBot="1">
      <c r="A256" s="1"/>
      <c r="C256" s="63"/>
      <c r="D256" s="64"/>
      <c r="E256" s="65"/>
      <c r="F256" s="65"/>
      <c r="G256" s="65"/>
      <c r="H256" s="40" t="s">
        <v>16</v>
      </c>
    </row>
    <row r="257" spans="1:8" ht="21.75" thickTop="1">
      <c r="A257" s="168"/>
      <c r="B257" s="169"/>
      <c r="C257" s="170" t="s">
        <v>35</v>
      </c>
      <c r="D257" s="171"/>
      <c r="E257" s="171"/>
      <c r="F257" s="171"/>
      <c r="G257" s="172"/>
      <c r="H257" s="173"/>
    </row>
    <row r="258" spans="1:8" ht="16.5">
      <c r="A258" s="174"/>
      <c r="B258" s="163"/>
      <c r="C258" s="164" t="s">
        <v>90</v>
      </c>
      <c r="D258" s="165"/>
      <c r="E258" s="164" t="s">
        <v>91</v>
      </c>
      <c r="F258" s="165"/>
      <c r="G258" s="164" t="s">
        <v>29</v>
      </c>
      <c r="H258" s="175"/>
    </row>
    <row r="259" spans="1:8" ht="16.5">
      <c r="A259" s="174"/>
      <c r="B259" s="166"/>
      <c r="C259" s="183" t="s">
        <v>12</v>
      </c>
      <c r="D259" s="184" t="s">
        <v>13</v>
      </c>
      <c r="E259" s="183" t="s">
        <v>12</v>
      </c>
      <c r="F259" s="184" t="s">
        <v>13</v>
      </c>
      <c r="G259" s="167" t="s">
        <v>12</v>
      </c>
      <c r="H259" s="176" t="s">
        <v>13</v>
      </c>
    </row>
    <row r="260" spans="1:8" ht="18.75">
      <c r="A260" s="177" t="s">
        <v>89</v>
      </c>
      <c r="B260" s="199" t="s">
        <v>79</v>
      </c>
      <c r="C260" s="202">
        <v>2796.7</v>
      </c>
      <c r="D260" s="203">
        <v>5.049179262383281</v>
      </c>
      <c r="E260" s="202">
        <v>3696.4</v>
      </c>
      <c r="F260" s="203">
        <v>4.269242718760575</v>
      </c>
      <c r="G260" s="202">
        <v>-899.7</v>
      </c>
      <c r="H260" s="205">
        <v>-24.339898279407002</v>
      </c>
    </row>
    <row r="261" spans="1:8" ht="16.5">
      <c r="A261" s="174"/>
      <c r="B261" s="201" t="s">
        <v>31</v>
      </c>
      <c r="C261" s="204">
        <v>2099.1</v>
      </c>
      <c r="D261" s="196">
        <v>3.7897279614076393</v>
      </c>
      <c r="E261" s="204">
        <v>2742.2</v>
      </c>
      <c r="F261" s="196">
        <v>3.167167347523333</v>
      </c>
      <c r="G261" s="204">
        <v>-643.1</v>
      </c>
      <c r="H261" s="198">
        <v>-23.451972868499738</v>
      </c>
    </row>
    <row r="262" spans="1:8" ht="16.5">
      <c r="A262" s="174"/>
      <c r="B262" s="201" t="s">
        <v>58</v>
      </c>
      <c r="C262" s="204">
        <v>175.8</v>
      </c>
      <c r="D262" s="196">
        <v>0.3173903937951803</v>
      </c>
      <c r="E262" s="204">
        <v>199.3</v>
      </c>
      <c r="F262" s="196">
        <v>0.230186147021151</v>
      </c>
      <c r="G262" s="204">
        <v>-23.5</v>
      </c>
      <c r="H262" s="198">
        <v>-11.791269443050679</v>
      </c>
    </row>
    <row r="263" spans="1:8" ht="17.25" thickBot="1">
      <c r="A263" s="178"/>
      <c r="B263" s="200" t="s">
        <v>33</v>
      </c>
      <c r="C263" s="206">
        <v>521.8</v>
      </c>
      <c r="D263" s="207">
        <v>0.9420609071804611</v>
      </c>
      <c r="E263" s="206">
        <v>754.9</v>
      </c>
      <c r="F263" s="207">
        <v>0.8718892242160908</v>
      </c>
      <c r="G263" s="206">
        <v>-233.1</v>
      </c>
      <c r="H263" s="208">
        <v>-30.8782620214598</v>
      </c>
    </row>
    <row r="264" ht="16.5" thickTop="1"/>
    <row r="265" spans="1:8" ht="21" thickBot="1">
      <c r="A265" s="1"/>
      <c r="C265" s="63"/>
      <c r="D265" s="64"/>
      <c r="E265" s="65"/>
      <c r="F265" s="65"/>
      <c r="G265" s="65"/>
      <c r="H265" s="40" t="s">
        <v>16</v>
      </c>
    </row>
    <row r="266" spans="1:8" ht="21.75" thickTop="1">
      <c r="A266" s="168"/>
      <c r="B266" s="169"/>
      <c r="C266" s="170" t="s">
        <v>35</v>
      </c>
      <c r="D266" s="171"/>
      <c r="E266" s="171"/>
      <c r="F266" s="171"/>
      <c r="G266" s="172"/>
      <c r="H266" s="173"/>
    </row>
    <row r="267" spans="1:8" ht="16.5">
      <c r="A267" s="174"/>
      <c r="B267" s="163"/>
      <c r="C267" s="164" t="s">
        <v>93</v>
      </c>
      <c r="D267" s="165"/>
      <c r="E267" s="164" t="s">
        <v>94</v>
      </c>
      <c r="F267" s="165"/>
      <c r="G267" s="164" t="s">
        <v>29</v>
      </c>
      <c r="H267" s="175"/>
    </row>
    <row r="268" spans="1:8" ht="16.5">
      <c r="A268" s="174"/>
      <c r="B268" s="166"/>
      <c r="C268" s="183" t="s">
        <v>12</v>
      </c>
      <c r="D268" s="184" t="s">
        <v>13</v>
      </c>
      <c r="E268" s="183" t="s">
        <v>12</v>
      </c>
      <c r="F268" s="184" t="s">
        <v>13</v>
      </c>
      <c r="G268" s="167" t="s">
        <v>12</v>
      </c>
      <c r="H268" s="176" t="s">
        <v>13</v>
      </c>
    </row>
    <row r="269" spans="1:8" ht="18.75">
      <c r="A269" s="177" t="s">
        <v>92</v>
      </c>
      <c r="B269" s="199" t="s">
        <v>79</v>
      </c>
      <c r="C269" s="202">
        <v>3637.1</v>
      </c>
      <c r="D269" s="203">
        <v>5.1</v>
      </c>
      <c r="E269" s="202">
        <v>4743.1</v>
      </c>
      <c r="F269" s="203">
        <v>4.269242718760575</v>
      </c>
      <c r="G269" s="202">
        <v>-1106</v>
      </c>
      <c r="H269" s="205">
        <v>-23.3</v>
      </c>
    </row>
    <row r="270" spans="1:8" ht="16.5">
      <c r="A270" s="174"/>
      <c r="B270" s="201" t="s">
        <v>31</v>
      </c>
      <c r="C270" s="204">
        <v>2740.9</v>
      </c>
      <c r="D270" s="196">
        <v>3.7897279614076393</v>
      </c>
      <c r="E270" s="204">
        <v>3545.2</v>
      </c>
      <c r="F270" s="196">
        <v>3.167167347523333</v>
      </c>
      <c r="G270" s="204">
        <v>-804.3</v>
      </c>
      <c r="H270" s="198">
        <v>-22.7</v>
      </c>
    </row>
    <row r="271" spans="1:8" ht="16.5">
      <c r="A271" s="174"/>
      <c r="B271" s="201" t="s">
        <v>58</v>
      </c>
      <c r="C271" s="204">
        <v>209.3</v>
      </c>
      <c r="D271" s="196">
        <v>0.3173903937951803</v>
      </c>
      <c r="E271" s="204">
        <v>251.1</v>
      </c>
      <c r="F271" s="196">
        <v>0.230186147021151</v>
      </c>
      <c r="G271" s="204">
        <v>-41.8</v>
      </c>
      <c r="H271" s="198">
        <v>-16.6</v>
      </c>
    </row>
    <row r="272" spans="1:8" ht="17.25" thickBot="1">
      <c r="A272" s="178"/>
      <c r="B272" s="200" t="s">
        <v>33</v>
      </c>
      <c r="C272" s="206">
        <v>686.9</v>
      </c>
      <c r="D272" s="207">
        <v>1</v>
      </c>
      <c r="E272" s="206">
        <v>946.8</v>
      </c>
      <c r="F272" s="207">
        <v>0.8718892242160908</v>
      </c>
      <c r="G272" s="206">
        <v>-259.9</v>
      </c>
      <c r="H272" s="208">
        <v>-27.5</v>
      </c>
    </row>
    <row r="273" ht="16.5" thickTop="1"/>
    <row r="274" spans="1:8" ht="21" thickBot="1">
      <c r="A274" s="1"/>
      <c r="C274" s="63"/>
      <c r="D274" s="64"/>
      <c r="E274" s="65"/>
      <c r="F274" s="65"/>
      <c r="G274" s="65"/>
      <c r="H274" s="40" t="s">
        <v>16</v>
      </c>
    </row>
    <row r="275" spans="1:8" ht="21.75" thickTop="1">
      <c r="A275" s="168"/>
      <c r="B275" s="169"/>
      <c r="C275" s="170" t="s">
        <v>35</v>
      </c>
      <c r="D275" s="171"/>
      <c r="E275" s="171"/>
      <c r="F275" s="171"/>
      <c r="G275" s="172"/>
      <c r="H275" s="173"/>
    </row>
    <row r="276" spans="1:8" ht="16.5">
      <c r="A276" s="174"/>
      <c r="B276" s="163"/>
      <c r="C276" s="164" t="s">
        <v>96</v>
      </c>
      <c r="D276" s="165"/>
      <c r="E276" s="164" t="s">
        <v>97</v>
      </c>
      <c r="F276" s="165"/>
      <c r="G276" s="164" t="s">
        <v>29</v>
      </c>
      <c r="H276" s="175"/>
    </row>
    <row r="277" spans="1:8" ht="16.5">
      <c r="A277" s="174"/>
      <c r="B277" s="166"/>
      <c r="C277" s="183" t="s">
        <v>12</v>
      </c>
      <c r="D277" s="184" t="s">
        <v>13</v>
      </c>
      <c r="E277" s="183" t="s">
        <v>12</v>
      </c>
      <c r="F277" s="184" t="s">
        <v>13</v>
      </c>
      <c r="G277" s="167" t="s">
        <v>12</v>
      </c>
      <c r="H277" s="176" t="s">
        <v>13</v>
      </c>
    </row>
    <row r="278" spans="1:8" ht="18.75">
      <c r="A278" s="177" t="s">
        <v>95</v>
      </c>
      <c r="B278" s="199" t="s">
        <v>79</v>
      </c>
      <c r="C278" s="202">
        <v>4424.4</v>
      </c>
      <c r="D278" s="203">
        <v>5</v>
      </c>
      <c r="E278" s="202">
        <v>5707.8</v>
      </c>
      <c r="F278" s="203">
        <v>4.2</v>
      </c>
      <c r="G278" s="202">
        <v>-1283.4</v>
      </c>
      <c r="H278" s="205">
        <v>-22.5</v>
      </c>
    </row>
    <row r="279" spans="1:8" ht="16.5">
      <c r="A279" s="174"/>
      <c r="B279" s="201" t="s">
        <v>31</v>
      </c>
      <c r="C279" s="204">
        <v>3327.9</v>
      </c>
      <c r="D279" s="196">
        <v>3.7897279614076393</v>
      </c>
      <c r="E279" s="204">
        <v>4262.1</v>
      </c>
      <c r="F279" s="196">
        <v>3.167167347523333</v>
      </c>
      <c r="G279" s="204">
        <v>-934.2</v>
      </c>
      <c r="H279" s="198">
        <v>-21.9</v>
      </c>
    </row>
    <row r="280" spans="1:8" ht="16.5">
      <c r="A280" s="174"/>
      <c r="B280" s="201" t="s">
        <v>58</v>
      </c>
      <c r="C280" s="204">
        <v>248</v>
      </c>
      <c r="D280" s="196">
        <v>0.3173903937951803</v>
      </c>
      <c r="E280" s="204">
        <v>310.8</v>
      </c>
      <c r="F280" s="196">
        <v>0.230186147021151</v>
      </c>
      <c r="G280" s="204">
        <v>-62.8</v>
      </c>
      <c r="H280" s="198">
        <v>-20.2</v>
      </c>
    </row>
    <row r="281" spans="1:8" ht="17.25" thickBot="1">
      <c r="A281" s="178"/>
      <c r="B281" s="200" t="s">
        <v>33</v>
      </c>
      <c r="C281" s="206">
        <v>848.5</v>
      </c>
      <c r="D281" s="207">
        <v>1</v>
      </c>
      <c r="E281" s="206">
        <v>1134.9</v>
      </c>
      <c r="F281" s="207">
        <v>0.8</v>
      </c>
      <c r="G281" s="206">
        <v>-286.4</v>
      </c>
      <c r="H281" s="208">
        <v>-25.2</v>
      </c>
    </row>
    <row r="282" ht="16.5" thickTop="1"/>
    <row r="283" spans="1:8" ht="21" thickBot="1">
      <c r="A283" s="1"/>
      <c r="C283" s="63"/>
      <c r="D283" s="64"/>
      <c r="E283" s="65"/>
      <c r="F283" s="65"/>
      <c r="G283" s="65"/>
      <c r="H283" s="40" t="s">
        <v>16</v>
      </c>
    </row>
    <row r="284" spans="1:8" ht="21.75" thickTop="1">
      <c r="A284" s="168"/>
      <c r="B284" s="169"/>
      <c r="C284" s="170" t="s">
        <v>35</v>
      </c>
      <c r="D284" s="171"/>
      <c r="E284" s="171"/>
      <c r="F284" s="171"/>
      <c r="G284" s="172"/>
      <c r="H284" s="173"/>
    </row>
    <row r="285" spans="1:8" ht="16.5">
      <c r="A285" s="174"/>
      <c r="B285" s="163"/>
      <c r="C285" s="164" t="s">
        <v>99</v>
      </c>
      <c r="D285" s="165"/>
      <c r="E285" s="164" t="s">
        <v>100</v>
      </c>
      <c r="F285" s="165"/>
      <c r="G285" s="164" t="s">
        <v>29</v>
      </c>
      <c r="H285" s="175"/>
    </row>
    <row r="286" spans="1:8" ht="16.5">
      <c r="A286" s="174"/>
      <c r="B286" s="166"/>
      <c r="C286" s="183" t="s">
        <v>12</v>
      </c>
      <c r="D286" s="184" t="s">
        <v>13</v>
      </c>
      <c r="E286" s="183" t="s">
        <v>12</v>
      </c>
      <c r="F286" s="184" t="s">
        <v>13</v>
      </c>
      <c r="G286" s="167" t="s">
        <v>12</v>
      </c>
      <c r="H286" s="176" t="s">
        <v>13</v>
      </c>
    </row>
    <row r="287" spans="1:8" ht="18.75">
      <c r="A287" s="177" t="s">
        <v>98</v>
      </c>
      <c r="B287" s="199" t="s">
        <v>79</v>
      </c>
      <c r="C287" s="202">
        <v>5207.6</v>
      </c>
      <c r="D287" s="203">
        <v>4.924230246249336</v>
      </c>
      <c r="E287" s="202">
        <v>6619.8</v>
      </c>
      <c r="F287" s="203">
        <v>4.206484918152166</v>
      </c>
      <c r="G287" s="202">
        <v>-1412.2</v>
      </c>
      <c r="H287" s="205">
        <v>-21.332970784615846</v>
      </c>
    </row>
    <row r="288" spans="1:8" ht="16.5">
      <c r="A288" s="174"/>
      <c r="B288" s="201" t="s">
        <v>31</v>
      </c>
      <c r="C288" s="204">
        <v>3889.9</v>
      </c>
      <c r="D288" s="196">
        <v>3.6782324362249965</v>
      </c>
      <c r="E288" s="204">
        <v>4923.5</v>
      </c>
      <c r="F288" s="196">
        <v>3.1285882495728257</v>
      </c>
      <c r="G288" s="204">
        <v>-1033.6</v>
      </c>
      <c r="H288" s="198">
        <v>-20.99319589722758</v>
      </c>
    </row>
    <row r="289" spans="1:8" ht="16.5">
      <c r="A289" s="174"/>
      <c r="B289" s="201" t="s">
        <v>58</v>
      </c>
      <c r="C289" s="204">
        <v>291.6</v>
      </c>
      <c r="D289" s="196">
        <v>0.275732686805113</v>
      </c>
      <c r="E289" s="204">
        <v>374.4</v>
      </c>
      <c r="F289" s="196">
        <v>0.23790869110187182</v>
      </c>
      <c r="G289" s="204">
        <v>-82.8</v>
      </c>
      <c r="H289" s="198">
        <v>-22.115384615384603</v>
      </c>
    </row>
    <row r="290" spans="1:8" ht="17.25" thickBot="1">
      <c r="A290" s="178"/>
      <c r="B290" s="200" t="s">
        <v>33</v>
      </c>
      <c r="C290" s="206">
        <v>1026.1</v>
      </c>
      <c r="D290" s="207">
        <v>0.9702651232192263</v>
      </c>
      <c r="E290" s="206">
        <v>1321.9</v>
      </c>
      <c r="F290" s="207">
        <v>0.839987977477469</v>
      </c>
      <c r="G290" s="206">
        <v>-295.8</v>
      </c>
      <c r="H290" s="208">
        <v>-22.37688176110145</v>
      </c>
    </row>
    <row r="291" ht="16.5" thickTop="1"/>
    <row r="292" spans="1:8" ht="20.25" customHeight="1" thickBot="1">
      <c r="A292" s="1"/>
      <c r="C292" s="63"/>
      <c r="D292" s="64"/>
      <c r="E292" s="65"/>
      <c r="F292" s="65"/>
      <c r="G292" s="65"/>
      <c r="H292" s="40" t="s">
        <v>16</v>
      </c>
    </row>
    <row r="293" spans="1:8" ht="21.75" thickTop="1">
      <c r="A293" s="168"/>
      <c r="B293" s="169"/>
      <c r="C293" s="170" t="s">
        <v>35</v>
      </c>
      <c r="D293" s="171"/>
      <c r="E293" s="171"/>
      <c r="F293" s="171"/>
      <c r="G293" s="172"/>
      <c r="H293" s="173"/>
    </row>
    <row r="294" spans="1:8" ht="16.5">
      <c r="A294" s="174"/>
      <c r="B294" s="163"/>
      <c r="C294" s="164" t="s">
        <v>102</v>
      </c>
      <c r="D294" s="165"/>
      <c r="E294" s="164" t="s">
        <v>103</v>
      </c>
      <c r="F294" s="165"/>
      <c r="G294" s="164" t="s">
        <v>29</v>
      </c>
      <c r="H294" s="175"/>
    </row>
    <row r="295" spans="1:8" ht="16.5">
      <c r="A295" s="174"/>
      <c r="B295" s="166"/>
      <c r="C295" s="183" t="s">
        <v>12</v>
      </c>
      <c r="D295" s="184" t="s">
        <v>13</v>
      </c>
      <c r="E295" s="183" t="s">
        <v>12</v>
      </c>
      <c r="F295" s="184" t="s">
        <v>13</v>
      </c>
      <c r="G295" s="167" t="s">
        <v>12</v>
      </c>
      <c r="H295" s="176" t="s">
        <v>13</v>
      </c>
    </row>
    <row r="296" spans="1:8" ht="18.75">
      <c r="A296" s="177" t="s">
        <v>101</v>
      </c>
      <c r="B296" s="199" t="s">
        <v>79</v>
      </c>
      <c r="C296" s="202">
        <v>5999.8</v>
      </c>
      <c r="D296" s="203">
        <v>4.8091389510758</v>
      </c>
      <c r="E296" s="202">
        <v>7567.1</v>
      </c>
      <c r="F296" s="203">
        <v>4.144530300076021</v>
      </c>
      <c r="G296" s="202">
        <v>-1567.3</v>
      </c>
      <c r="H296" s="205">
        <v>-20.712029707549785</v>
      </c>
    </row>
    <row r="297" spans="1:8" ht="16.5">
      <c r="A297" s="174"/>
      <c r="B297" s="201" t="s">
        <v>31</v>
      </c>
      <c r="C297" s="204">
        <v>4461.1</v>
      </c>
      <c r="D297" s="196">
        <v>3.5757941555792283</v>
      </c>
      <c r="E297" s="204">
        <v>5620.1</v>
      </c>
      <c r="F297" s="196">
        <v>3.07815077631553</v>
      </c>
      <c r="G297" s="204">
        <v>-1159</v>
      </c>
      <c r="H297" s="198">
        <v>-20.62240885393498</v>
      </c>
    </row>
    <row r="298" spans="1:8" ht="16.5">
      <c r="A298" s="174"/>
      <c r="B298" s="201" t="s">
        <v>58</v>
      </c>
      <c r="C298" s="204">
        <v>327.5</v>
      </c>
      <c r="D298" s="196">
        <v>0.2625075846657096</v>
      </c>
      <c r="E298" s="204">
        <v>435.1</v>
      </c>
      <c r="F298" s="196">
        <v>0.23830597369706719</v>
      </c>
      <c r="G298" s="204">
        <v>-107.6</v>
      </c>
      <c r="H298" s="198">
        <v>-24.729947138588837</v>
      </c>
    </row>
    <row r="299" spans="1:8" ht="17.25" thickBot="1">
      <c r="A299" s="178"/>
      <c r="B299" s="200" t="s">
        <v>33</v>
      </c>
      <c r="C299" s="206">
        <v>1211.2</v>
      </c>
      <c r="D299" s="207">
        <v>0.9708372108308626</v>
      </c>
      <c r="E299" s="206">
        <v>1511.9</v>
      </c>
      <c r="F299" s="207">
        <v>0.8280735500634242</v>
      </c>
      <c r="G299" s="206">
        <v>-300.7</v>
      </c>
      <c r="H299" s="208">
        <v>-19.888881539784375</v>
      </c>
    </row>
    <row r="300" ht="16.5" thickTop="1"/>
    <row r="301" spans="1:8" ht="20.25" customHeight="1" thickBot="1">
      <c r="A301" s="1"/>
      <c r="C301" s="63"/>
      <c r="D301" s="64"/>
      <c r="E301" s="65"/>
      <c r="F301" s="65"/>
      <c r="G301" s="65"/>
      <c r="H301" s="40" t="s">
        <v>16</v>
      </c>
    </row>
    <row r="302" spans="1:8" ht="21.75" thickTop="1">
      <c r="A302" s="168"/>
      <c r="B302" s="169"/>
      <c r="C302" s="170" t="s">
        <v>35</v>
      </c>
      <c r="D302" s="171"/>
      <c r="E302" s="171"/>
      <c r="F302" s="171"/>
      <c r="G302" s="172"/>
      <c r="H302" s="173"/>
    </row>
    <row r="303" spans="1:8" ht="16.5">
      <c r="A303" s="174"/>
      <c r="B303" s="163"/>
      <c r="C303" s="164" t="s">
        <v>106</v>
      </c>
      <c r="D303" s="165"/>
      <c r="E303" s="164" t="s">
        <v>107</v>
      </c>
      <c r="F303" s="165"/>
      <c r="G303" s="164" t="s">
        <v>29</v>
      </c>
      <c r="H303" s="175"/>
    </row>
    <row r="304" spans="1:8" ht="16.5">
      <c r="A304" s="174"/>
      <c r="B304" s="166"/>
      <c r="C304" s="183" t="s">
        <v>12</v>
      </c>
      <c r="D304" s="184" t="s">
        <v>13</v>
      </c>
      <c r="E304" s="183" t="s">
        <v>12</v>
      </c>
      <c r="F304" s="184" t="s">
        <v>13</v>
      </c>
      <c r="G304" s="167" t="s">
        <v>12</v>
      </c>
      <c r="H304" s="176" t="s">
        <v>13</v>
      </c>
    </row>
    <row r="305" spans="1:8" ht="18.75">
      <c r="A305" s="177" t="s">
        <v>105</v>
      </c>
      <c r="B305" s="199" t="s">
        <v>79</v>
      </c>
      <c r="C305" s="202">
        <v>6802.1</v>
      </c>
      <c r="D305" s="203">
        <v>4.72966818409695</v>
      </c>
      <c r="E305" s="202">
        <v>8466.1</v>
      </c>
      <c r="F305" s="203">
        <v>4.1414109296540795</v>
      </c>
      <c r="G305" s="202">
        <v>-1664</v>
      </c>
      <c r="H305" s="205">
        <v>-19.65485878976152</v>
      </c>
    </row>
    <row r="306" spans="1:8" ht="16.5">
      <c r="A306" s="174"/>
      <c r="B306" s="201" t="s">
        <v>31</v>
      </c>
      <c r="C306" s="204">
        <v>5052.9</v>
      </c>
      <c r="D306" s="196">
        <v>3.5134062079980413</v>
      </c>
      <c r="E306" s="204">
        <v>6288.4</v>
      </c>
      <c r="F306" s="196">
        <v>3.076132869920827</v>
      </c>
      <c r="G306" s="204">
        <v>-1235.5</v>
      </c>
      <c r="H306" s="198">
        <v>-19.647287068252663</v>
      </c>
    </row>
    <row r="307" spans="1:8" ht="16.5">
      <c r="A307" s="174"/>
      <c r="B307" s="201" t="s">
        <v>58</v>
      </c>
      <c r="C307" s="204">
        <v>359.5</v>
      </c>
      <c r="D307" s="196">
        <v>0.24996923188175027</v>
      </c>
      <c r="E307" s="204">
        <v>484.5</v>
      </c>
      <c r="F307" s="196">
        <v>0.23700565731770257</v>
      </c>
      <c r="G307" s="204">
        <v>-125</v>
      </c>
      <c r="H307" s="198">
        <v>-25.79979360165119</v>
      </c>
    </row>
    <row r="308" spans="1:8" ht="17.25" thickBot="1">
      <c r="A308" s="178"/>
      <c r="B308" s="200" t="s">
        <v>33</v>
      </c>
      <c r="C308" s="206">
        <v>1389.7</v>
      </c>
      <c r="D308" s="207">
        <v>0.9662927442171583</v>
      </c>
      <c r="E308" s="206">
        <v>1693.2</v>
      </c>
      <c r="F308" s="207">
        <v>0.8282724024155499</v>
      </c>
      <c r="G308" s="206">
        <v>-303.5</v>
      </c>
      <c r="H308" s="208">
        <v>-17.92463973541224</v>
      </c>
    </row>
    <row r="309" ht="16.5" thickTop="1"/>
    <row r="310" spans="1:8" ht="20.25" customHeight="1" thickBot="1">
      <c r="A310" s="1"/>
      <c r="C310" s="63"/>
      <c r="D310" s="64"/>
      <c r="E310" s="65"/>
      <c r="F310" s="65"/>
      <c r="G310" s="65"/>
      <c r="H310" s="40" t="s">
        <v>16</v>
      </c>
    </row>
    <row r="311" spans="1:8" ht="21.75" thickTop="1">
      <c r="A311" s="168"/>
      <c r="B311" s="169"/>
      <c r="C311" s="170" t="s">
        <v>35</v>
      </c>
      <c r="D311" s="171"/>
      <c r="E311" s="171"/>
      <c r="F311" s="171"/>
      <c r="G311" s="172"/>
      <c r="H311" s="173"/>
    </row>
    <row r="312" spans="1:8" ht="16.5">
      <c r="A312" s="174"/>
      <c r="B312" s="163"/>
      <c r="C312" s="164" t="s">
        <v>109</v>
      </c>
      <c r="D312" s="165"/>
      <c r="E312" s="164" t="s">
        <v>110</v>
      </c>
      <c r="F312" s="165"/>
      <c r="G312" s="164" t="s">
        <v>29</v>
      </c>
      <c r="H312" s="175"/>
    </row>
    <row r="313" spans="1:8" ht="16.5">
      <c r="A313" s="174"/>
      <c r="B313" s="166"/>
      <c r="C313" s="183" t="s">
        <v>12</v>
      </c>
      <c r="D313" s="184" t="s">
        <v>13</v>
      </c>
      <c r="E313" s="183" t="s">
        <v>12</v>
      </c>
      <c r="F313" s="184" t="s">
        <v>13</v>
      </c>
      <c r="G313" s="167" t="s">
        <v>12</v>
      </c>
      <c r="H313" s="176" t="s">
        <v>13</v>
      </c>
    </row>
    <row r="314" spans="1:8" ht="18.75">
      <c r="A314" s="177" t="s">
        <v>108</v>
      </c>
      <c r="B314" s="199" t="s">
        <v>79</v>
      </c>
      <c r="C314" s="202">
        <v>7666.9</v>
      </c>
      <c r="D314" s="203">
        <v>4.685584443681193</v>
      </c>
      <c r="E314" s="202">
        <v>9404.2</v>
      </c>
      <c r="F314" s="203">
        <v>4.1754708293798775</v>
      </c>
      <c r="G314" s="202">
        <v>-1737.3</v>
      </c>
      <c r="H314" s="205">
        <v>-18.473660704791484</v>
      </c>
    </row>
    <row r="315" spans="1:8" ht="16.5">
      <c r="A315" s="174"/>
      <c r="B315" s="201" t="s">
        <v>31</v>
      </c>
      <c r="C315" s="204">
        <v>5693.4</v>
      </c>
      <c r="D315" s="196">
        <v>3.4794905987627986</v>
      </c>
      <c r="E315" s="204">
        <v>6995.4</v>
      </c>
      <c r="F315" s="196">
        <v>3.1059620850092506</v>
      </c>
      <c r="G315" s="204">
        <v>-1302</v>
      </c>
      <c r="H315" s="198">
        <v>-18.612230894587878</v>
      </c>
    </row>
    <row r="316" spans="1:8" ht="16.5">
      <c r="A316" s="174"/>
      <c r="B316" s="201" t="s">
        <v>58</v>
      </c>
      <c r="C316" s="204">
        <v>392.1</v>
      </c>
      <c r="D316" s="196">
        <v>0.23962979305421953</v>
      </c>
      <c r="E316" s="204">
        <v>533</v>
      </c>
      <c r="F316" s="196">
        <v>0.23665234172598146</v>
      </c>
      <c r="G316" s="204">
        <v>-140.9</v>
      </c>
      <c r="H316" s="198">
        <v>-26.435272045028135</v>
      </c>
    </row>
    <row r="317" spans="1:8" ht="17.25" thickBot="1">
      <c r="A317" s="178"/>
      <c r="B317" s="200" t="s">
        <v>33</v>
      </c>
      <c r="C317" s="206">
        <v>1581.4</v>
      </c>
      <c r="D317" s="207">
        <v>0.9664640518641745</v>
      </c>
      <c r="E317" s="206">
        <v>1875.8</v>
      </c>
      <c r="F317" s="207">
        <v>0.8328564026446454</v>
      </c>
      <c r="G317" s="206">
        <v>-294.4</v>
      </c>
      <c r="H317" s="208">
        <v>-15.694636954899233</v>
      </c>
    </row>
    <row r="318" ht="16.5" thickTop="1"/>
    <row r="319" spans="1:8" ht="20.25" customHeight="1" thickBot="1">
      <c r="A319" s="1"/>
      <c r="C319" s="63"/>
      <c r="D319" s="64"/>
      <c r="E319" s="65"/>
      <c r="F319" s="65"/>
      <c r="G319" s="65"/>
      <c r="H319" s="40" t="s">
        <v>16</v>
      </c>
    </row>
    <row r="320" spans="1:8" ht="21.75" thickTop="1">
      <c r="A320" s="168"/>
      <c r="B320" s="169"/>
      <c r="C320" s="170" t="s">
        <v>35</v>
      </c>
      <c r="D320" s="171"/>
      <c r="E320" s="171"/>
      <c r="F320" s="171"/>
      <c r="G320" s="172"/>
      <c r="H320" s="173"/>
    </row>
    <row r="321" spans="1:8" ht="16.5">
      <c r="A321" s="174"/>
      <c r="B321" s="163"/>
      <c r="C321" s="164" t="s">
        <v>113</v>
      </c>
      <c r="D321" s="165"/>
      <c r="E321" s="164" t="s">
        <v>114</v>
      </c>
      <c r="F321" s="165"/>
      <c r="G321" s="164" t="s">
        <v>29</v>
      </c>
      <c r="H321" s="175"/>
    </row>
    <row r="322" spans="1:8" ht="16.5">
      <c r="A322" s="174"/>
      <c r="B322" s="166"/>
      <c r="C322" s="183" t="s">
        <v>12</v>
      </c>
      <c r="D322" s="184" t="s">
        <v>13</v>
      </c>
      <c r="E322" s="183" t="s">
        <v>12</v>
      </c>
      <c r="F322" s="184" t="s">
        <v>13</v>
      </c>
      <c r="G322" s="167" t="s">
        <v>12</v>
      </c>
      <c r="H322" s="176" t="s">
        <v>13</v>
      </c>
    </row>
    <row r="323" spans="1:8" ht="18.75">
      <c r="A323" s="177" t="s">
        <v>112</v>
      </c>
      <c r="B323" s="199" t="s">
        <v>79</v>
      </c>
      <c r="C323" s="202">
        <v>8501.5</v>
      </c>
      <c r="D323" s="203">
        <v>4.629407779953517</v>
      </c>
      <c r="E323" s="202">
        <v>10194.2</v>
      </c>
      <c r="F323" s="203">
        <v>4.21255941228635</v>
      </c>
      <c r="G323" s="202">
        <v>-1692.7</v>
      </c>
      <c r="H323" s="205">
        <v>-16.60453983637755</v>
      </c>
    </row>
    <row r="324" spans="1:8" ht="16.5">
      <c r="A324" s="174"/>
      <c r="B324" s="201" t="s">
        <v>31</v>
      </c>
      <c r="C324" s="204">
        <v>6315.8</v>
      </c>
      <c r="D324" s="196">
        <v>3.4392064525825354</v>
      </c>
      <c r="E324" s="204">
        <v>7598</v>
      </c>
      <c r="F324" s="196">
        <v>3.1397291022887215</v>
      </c>
      <c r="G324" s="204">
        <v>-1282.2</v>
      </c>
      <c r="H324" s="198">
        <v>-16.87549355093445</v>
      </c>
    </row>
    <row r="325" spans="1:8" ht="16.5">
      <c r="A325" s="174"/>
      <c r="B325" s="201" t="s">
        <v>58</v>
      </c>
      <c r="C325" s="204">
        <v>423.1</v>
      </c>
      <c r="D325" s="196">
        <v>0.23039492227234412</v>
      </c>
      <c r="E325" s="204">
        <v>579.4</v>
      </c>
      <c r="F325" s="196">
        <v>0.2394260386767682</v>
      </c>
      <c r="G325" s="204">
        <v>-156.3</v>
      </c>
      <c r="H325" s="198">
        <v>-26.976182257507762</v>
      </c>
    </row>
    <row r="326" spans="1:8" ht="17.25" thickBot="1">
      <c r="A326" s="178"/>
      <c r="B326" s="200" t="s">
        <v>33</v>
      </c>
      <c r="C326" s="206">
        <v>1762.6</v>
      </c>
      <c r="D326" s="207">
        <v>0.9598064050986378</v>
      </c>
      <c r="E326" s="206">
        <v>2016.8</v>
      </c>
      <c r="F326" s="207">
        <v>0.8334042713208598</v>
      </c>
      <c r="G326" s="206">
        <v>-254.2</v>
      </c>
      <c r="H326" s="208">
        <v>-12.604125347084494</v>
      </c>
    </row>
    <row r="327" ht="16.5" thickTop="1"/>
    <row r="328" spans="1:8" ht="20.25" customHeight="1" thickBot="1">
      <c r="A328" s="1"/>
      <c r="C328" s="63"/>
      <c r="D328" s="64"/>
      <c r="E328" s="65"/>
      <c r="F328" s="65"/>
      <c r="G328" s="65"/>
      <c r="H328" s="40" t="s">
        <v>16</v>
      </c>
    </row>
    <row r="329" spans="1:8" ht="21.75" thickTop="1">
      <c r="A329" s="168"/>
      <c r="B329" s="169"/>
      <c r="C329" s="170" t="s">
        <v>35</v>
      </c>
      <c r="D329" s="171"/>
      <c r="E329" s="171"/>
      <c r="F329" s="171"/>
      <c r="G329" s="172"/>
      <c r="H329" s="173"/>
    </row>
    <row r="330" spans="1:8" ht="16.5">
      <c r="A330" s="174"/>
      <c r="B330" s="163"/>
      <c r="C330" s="164" t="s">
        <v>115</v>
      </c>
      <c r="D330" s="165"/>
      <c r="E330" s="164" t="s">
        <v>116</v>
      </c>
      <c r="F330" s="165"/>
      <c r="G330" s="164" t="s">
        <v>29</v>
      </c>
      <c r="H330" s="175"/>
    </row>
    <row r="331" spans="1:8" ht="16.5">
      <c r="A331" s="174"/>
      <c r="B331" s="166"/>
      <c r="C331" s="183" t="s">
        <v>12</v>
      </c>
      <c r="D331" s="184" t="s">
        <v>13</v>
      </c>
      <c r="E331" s="183" t="s">
        <v>12</v>
      </c>
      <c r="F331" s="184" t="s">
        <v>13</v>
      </c>
      <c r="G331" s="167" t="s">
        <v>12</v>
      </c>
      <c r="H331" s="176" t="s">
        <v>13</v>
      </c>
    </row>
    <row r="332" spans="1:8" ht="18.75">
      <c r="A332" s="177" t="s">
        <v>117</v>
      </c>
      <c r="B332" s="199" t="s">
        <v>79</v>
      </c>
      <c r="C332" s="202">
        <v>9347.5</v>
      </c>
      <c r="D332" s="203">
        <v>4.588892205338873</v>
      </c>
      <c r="E332" s="202">
        <v>10900.4</v>
      </c>
      <c r="F332" s="203">
        <v>4.264146765763366</v>
      </c>
      <c r="G332" s="202">
        <v>-1552.9</v>
      </c>
      <c r="H332" s="205">
        <v>-14.246266192066347</v>
      </c>
    </row>
    <row r="333" spans="1:8" ht="16.5">
      <c r="A333" s="174"/>
      <c r="B333" s="201" t="s">
        <v>31</v>
      </c>
      <c r="C333" s="204">
        <v>6937.6</v>
      </c>
      <c r="D333" s="196">
        <v>3.4058195842480847</v>
      </c>
      <c r="E333" s="204">
        <v>8118.8</v>
      </c>
      <c r="F333" s="196">
        <v>3.1760077393379706</v>
      </c>
      <c r="G333" s="204">
        <v>-1181.2</v>
      </c>
      <c r="H333" s="198">
        <v>-14.548948120411886</v>
      </c>
    </row>
    <row r="334" spans="1:8" ht="16.5">
      <c r="A334" s="174"/>
      <c r="B334" s="201" t="s">
        <v>58</v>
      </c>
      <c r="C334" s="204">
        <v>456.7</v>
      </c>
      <c r="D334" s="196">
        <v>0.2242040192755564</v>
      </c>
      <c r="E334" s="204">
        <v>628.6</v>
      </c>
      <c r="F334" s="196">
        <v>0.24590314639452238</v>
      </c>
      <c r="G334" s="204">
        <v>-171.9</v>
      </c>
      <c r="H334" s="198">
        <v>-27.346484250715886</v>
      </c>
    </row>
    <row r="335" spans="1:8" ht="17.25" thickBot="1">
      <c r="A335" s="178"/>
      <c r="B335" s="200" t="s">
        <v>33</v>
      </c>
      <c r="C335" s="206">
        <v>1953.2</v>
      </c>
      <c r="D335" s="207">
        <v>0.9588686018152328</v>
      </c>
      <c r="E335" s="206">
        <v>2153</v>
      </c>
      <c r="F335" s="207">
        <v>0.8422358800308729</v>
      </c>
      <c r="G335" s="206">
        <v>-199.8</v>
      </c>
      <c r="H335" s="208">
        <v>-9.280074314909426</v>
      </c>
    </row>
    <row r="336" ht="16.5" thickTop="1"/>
    <row r="337" spans="1:8" ht="20.25" customHeight="1" thickBot="1">
      <c r="A337" s="1"/>
      <c r="C337" s="63"/>
      <c r="D337" s="64"/>
      <c r="E337" s="65"/>
      <c r="F337" s="65"/>
      <c r="G337" s="65"/>
      <c r="H337" s="40" t="s">
        <v>16</v>
      </c>
    </row>
    <row r="338" spans="1:8" ht="21.75" thickTop="1">
      <c r="A338" s="168"/>
      <c r="B338" s="209"/>
      <c r="C338" s="210" t="s">
        <v>35</v>
      </c>
      <c r="D338" s="211"/>
      <c r="E338" s="211"/>
      <c r="F338" s="211"/>
      <c r="G338" s="212"/>
      <c r="H338" s="213"/>
    </row>
    <row r="339" spans="1:8" ht="16.5">
      <c r="A339" s="174"/>
      <c r="B339" s="214"/>
      <c r="C339" s="215" t="s">
        <v>120</v>
      </c>
      <c r="D339" s="216"/>
      <c r="E339" s="215" t="s">
        <v>85</v>
      </c>
      <c r="F339" s="216"/>
      <c r="G339" s="215" t="s">
        <v>29</v>
      </c>
      <c r="H339" s="217"/>
    </row>
    <row r="340" spans="1:8" ht="16.5">
      <c r="A340" s="174"/>
      <c r="B340" s="218"/>
      <c r="C340" s="219" t="s">
        <v>12</v>
      </c>
      <c r="D340" s="220" t="s">
        <v>13</v>
      </c>
      <c r="E340" s="219" t="s">
        <v>12</v>
      </c>
      <c r="F340" s="220" t="s">
        <v>13</v>
      </c>
      <c r="G340" s="221" t="s">
        <v>12</v>
      </c>
      <c r="H340" s="222" t="s">
        <v>13</v>
      </c>
    </row>
    <row r="341" spans="1:8" ht="18.75">
      <c r="A341" s="177" t="s">
        <v>119</v>
      </c>
      <c r="B341" s="199" t="s">
        <v>79</v>
      </c>
      <c r="C341" s="202">
        <v>828.8</v>
      </c>
      <c r="D341" s="203">
        <v>3.8113807977779204</v>
      </c>
      <c r="E341" s="202">
        <v>571</v>
      </c>
      <c r="F341" s="203">
        <v>4.616043783700757</v>
      </c>
      <c r="G341" s="202">
        <v>257.8</v>
      </c>
      <c r="H341" s="205">
        <v>45.148861646234664</v>
      </c>
    </row>
    <row r="342" spans="1:8" ht="16.5">
      <c r="A342" s="174"/>
      <c r="B342" s="201" t="s">
        <v>31</v>
      </c>
      <c r="C342" s="204">
        <v>596.6</v>
      </c>
      <c r="D342" s="196">
        <v>2.7435687547711236</v>
      </c>
      <c r="E342" s="204">
        <v>402</v>
      </c>
      <c r="F342" s="196">
        <v>3.2498241699609536</v>
      </c>
      <c r="G342" s="204">
        <v>194.6</v>
      </c>
      <c r="H342" s="198">
        <v>48.407960199004975</v>
      </c>
    </row>
    <row r="343" spans="1:8" ht="16.5">
      <c r="A343" s="174"/>
      <c r="B343" s="201" t="s">
        <v>58</v>
      </c>
      <c r="C343" s="204">
        <v>40.7</v>
      </c>
      <c r="D343" s="196">
        <v>0.18716602131945148</v>
      </c>
      <c r="E343" s="204">
        <v>54.8</v>
      </c>
      <c r="F343" s="196">
        <v>0.4430108569996523</v>
      </c>
      <c r="G343" s="204">
        <v>-14.1</v>
      </c>
      <c r="H343" s="198">
        <v>-25.72992700729926</v>
      </c>
    </row>
    <row r="344" spans="1:8" ht="17.25" thickBot="1">
      <c r="A344" s="178"/>
      <c r="B344" s="200" t="s">
        <v>33</v>
      </c>
      <c r="C344" s="206">
        <v>191.5</v>
      </c>
      <c r="D344" s="207">
        <v>0.8806460216873454</v>
      </c>
      <c r="E344" s="206">
        <v>114.2</v>
      </c>
      <c r="F344" s="207">
        <v>0.9232087567401517</v>
      </c>
      <c r="G344" s="206">
        <v>77.3</v>
      </c>
      <c r="H344" s="208">
        <v>67.68826619964973</v>
      </c>
    </row>
    <row r="345" ht="16.5" thickTop="1"/>
    <row r="346" spans="1:8" ht="20.25" customHeight="1" thickBot="1">
      <c r="A346" s="1"/>
      <c r="C346" s="63"/>
      <c r="D346" s="64"/>
      <c r="E346" s="65"/>
      <c r="F346" s="65"/>
      <c r="G346" s="65"/>
      <c r="H346" s="40" t="s">
        <v>16</v>
      </c>
    </row>
    <row r="347" spans="1:8" ht="21.75" thickTop="1">
      <c r="A347" s="168"/>
      <c r="B347" s="209"/>
      <c r="C347" s="210" t="s">
        <v>35</v>
      </c>
      <c r="D347" s="211"/>
      <c r="E347" s="211"/>
      <c r="F347" s="211"/>
      <c r="G347" s="212"/>
      <c r="H347" s="213"/>
    </row>
    <row r="348" spans="1:8" ht="16.5">
      <c r="A348" s="174"/>
      <c r="B348" s="214"/>
      <c r="C348" s="215" t="s">
        <v>122</v>
      </c>
      <c r="D348" s="216"/>
      <c r="E348" s="215" t="s">
        <v>123</v>
      </c>
      <c r="F348" s="216"/>
      <c r="G348" s="215" t="s">
        <v>29</v>
      </c>
      <c r="H348" s="217"/>
    </row>
    <row r="349" spans="1:8" ht="16.5">
      <c r="A349" s="174"/>
      <c r="B349" s="218"/>
      <c r="C349" s="219" t="s">
        <v>12</v>
      </c>
      <c r="D349" s="220" t="s">
        <v>13</v>
      </c>
      <c r="E349" s="219" t="s">
        <v>12</v>
      </c>
      <c r="F349" s="220" t="s">
        <v>13</v>
      </c>
      <c r="G349" s="221" t="s">
        <v>12</v>
      </c>
      <c r="H349" s="222" t="s">
        <v>13</v>
      </c>
    </row>
    <row r="350" spans="1:8" ht="18.75">
      <c r="A350" s="177" t="s">
        <v>124</v>
      </c>
      <c r="B350" s="199" t="s">
        <v>79</v>
      </c>
      <c r="C350" s="202">
        <v>1425.9</v>
      </c>
      <c r="D350" s="203">
        <v>3.7093979739959733</v>
      </c>
      <c r="E350" s="202">
        <v>1143.9</v>
      </c>
      <c r="F350" s="203">
        <v>4.583869300217593</v>
      </c>
      <c r="G350" s="202">
        <v>282</v>
      </c>
      <c r="H350" s="205">
        <v>24.652504589562028</v>
      </c>
    </row>
    <row r="351" spans="1:8" ht="16.5">
      <c r="A351" s="174"/>
      <c r="B351" s="201" t="s">
        <v>31</v>
      </c>
      <c r="C351" s="204">
        <v>1020</v>
      </c>
      <c r="D351" s="196">
        <v>2.6534721463467936</v>
      </c>
      <c r="E351" s="204">
        <v>835.1</v>
      </c>
      <c r="F351" s="196">
        <v>3.3464369722980254</v>
      </c>
      <c r="G351" s="204">
        <v>184.9</v>
      </c>
      <c r="H351" s="198">
        <v>22.141060950784343</v>
      </c>
    </row>
    <row r="352" spans="1:8" ht="16.5">
      <c r="A352" s="174"/>
      <c r="B352" s="201" t="s">
        <v>58</v>
      </c>
      <c r="C352" s="204">
        <v>76</v>
      </c>
      <c r="D352" s="196">
        <v>0.19770968933564342</v>
      </c>
      <c r="E352" s="204">
        <v>88.9</v>
      </c>
      <c r="F352" s="196">
        <v>0.35624266176181835</v>
      </c>
      <c r="G352" s="204">
        <v>-12.9</v>
      </c>
      <c r="H352" s="198">
        <v>-14.51068616422948</v>
      </c>
    </row>
    <row r="353" spans="1:8" ht="17.25" thickBot="1">
      <c r="A353" s="178"/>
      <c r="B353" s="200" t="s">
        <v>33</v>
      </c>
      <c r="C353" s="206">
        <v>329.9</v>
      </c>
      <c r="D353" s="207">
        <v>0.8582161383135364</v>
      </c>
      <c r="E353" s="206">
        <v>219.9</v>
      </c>
      <c r="F353" s="207">
        <v>0.8811896661577485</v>
      </c>
      <c r="G353" s="206">
        <v>110</v>
      </c>
      <c r="H353" s="208">
        <v>50.022737608003624</v>
      </c>
    </row>
    <row r="354" ht="16.5" thickTop="1"/>
    <row r="355" spans="1:8" ht="20.25" customHeight="1" thickBot="1">
      <c r="A355" s="1"/>
      <c r="C355" s="63"/>
      <c r="D355" s="64"/>
      <c r="E355" s="65"/>
      <c r="F355" s="65"/>
      <c r="G355" s="65"/>
      <c r="H355" s="40" t="s">
        <v>16</v>
      </c>
    </row>
    <row r="356" spans="1:8" ht="21.75" thickTop="1">
      <c r="A356" s="168"/>
      <c r="B356" s="209"/>
      <c r="C356" s="210" t="s">
        <v>35</v>
      </c>
      <c r="D356" s="211"/>
      <c r="E356" s="211"/>
      <c r="F356" s="211"/>
      <c r="G356" s="212"/>
      <c r="H356" s="213"/>
    </row>
    <row r="357" spans="1:8" ht="16.5">
      <c r="A357" s="174"/>
      <c r="B357" s="214"/>
      <c r="C357" s="215" t="s">
        <v>127</v>
      </c>
      <c r="D357" s="216"/>
      <c r="E357" s="215" t="s">
        <v>128</v>
      </c>
      <c r="F357" s="216"/>
      <c r="G357" s="215" t="s">
        <v>29</v>
      </c>
      <c r="H357" s="217"/>
    </row>
    <row r="358" spans="1:8" ht="16.5">
      <c r="A358" s="174"/>
      <c r="B358" s="218"/>
      <c r="C358" s="219" t="s">
        <v>12</v>
      </c>
      <c r="D358" s="220" t="s">
        <v>13</v>
      </c>
      <c r="E358" s="219" t="s">
        <v>12</v>
      </c>
      <c r="F358" s="220" t="s">
        <v>13</v>
      </c>
      <c r="G358" s="221" t="s">
        <v>12</v>
      </c>
      <c r="H358" s="222" t="s">
        <v>13</v>
      </c>
    </row>
    <row r="359" spans="1:8" ht="18.75">
      <c r="A359" s="177" t="s">
        <v>126</v>
      </c>
      <c r="B359" s="199" t="s">
        <v>79</v>
      </c>
      <c r="C359" s="202">
        <v>2448.8</v>
      </c>
      <c r="D359" s="203">
        <v>3.9624595469255666</v>
      </c>
      <c r="E359" s="202">
        <v>1981.6</v>
      </c>
      <c r="F359" s="203">
        <v>4.890677947277623</v>
      </c>
      <c r="G359" s="202">
        <v>467.2</v>
      </c>
      <c r="H359" s="205">
        <v>23.576907549455008</v>
      </c>
    </row>
    <row r="360" spans="1:8" ht="16.5">
      <c r="A360" s="174"/>
      <c r="B360" s="201" t="s">
        <v>31</v>
      </c>
      <c r="C360" s="204">
        <v>1787.3</v>
      </c>
      <c r="D360" s="196">
        <v>2.892071197411003</v>
      </c>
      <c r="E360" s="204">
        <v>1469.7</v>
      </c>
      <c r="F360" s="196">
        <v>3.627285718164071</v>
      </c>
      <c r="G360" s="204">
        <v>317.6</v>
      </c>
      <c r="H360" s="198">
        <v>21.609852350819892</v>
      </c>
    </row>
    <row r="361" spans="1:8" ht="16.5">
      <c r="A361" s="174"/>
      <c r="B361" s="201" t="s">
        <v>58</v>
      </c>
      <c r="C361" s="204">
        <v>116.2</v>
      </c>
      <c r="D361" s="196">
        <v>0.18802588996763753</v>
      </c>
      <c r="E361" s="204">
        <v>137.1</v>
      </c>
      <c r="F361" s="196">
        <v>0.33836896778954484</v>
      </c>
      <c r="G361" s="204">
        <v>-20.9</v>
      </c>
      <c r="H361" s="198">
        <v>-15.244347191830776</v>
      </c>
    </row>
    <row r="362" spans="1:8" ht="17.25" thickBot="1">
      <c r="A362" s="178"/>
      <c r="B362" s="200" t="s">
        <v>33</v>
      </c>
      <c r="C362" s="206">
        <v>545.3</v>
      </c>
      <c r="D362" s="207">
        <v>0.8823624595469254</v>
      </c>
      <c r="E362" s="206">
        <v>374.8</v>
      </c>
      <c r="F362" s="207">
        <v>0.9250232613240074</v>
      </c>
      <c r="G362" s="206">
        <v>170.5</v>
      </c>
      <c r="H362" s="208">
        <v>45.49092849519742</v>
      </c>
    </row>
    <row r="363" ht="16.5" thickTop="1"/>
    <row r="364" spans="1:8" ht="20.25" customHeight="1" thickBot="1">
      <c r="A364" s="1"/>
      <c r="C364" s="63"/>
      <c r="D364" s="64"/>
      <c r="E364" s="65"/>
      <c r="F364" s="65"/>
      <c r="G364" s="65"/>
      <c r="H364" s="40" t="s">
        <v>16</v>
      </c>
    </row>
    <row r="365" spans="1:8" ht="21.75" thickTop="1">
      <c r="A365" s="168"/>
      <c r="B365" s="209"/>
      <c r="C365" s="210" t="s">
        <v>35</v>
      </c>
      <c r="D365" s="211"/>
      <c r="E365" s="211"/>
      <c r="F365" s="211"/>
      <c r="G365" s="212"/>
      <c r="H365" s="213"/>
    </row>
    <row r="366" spans="1:8" ht="16.5">
      <c r="A366" s="174"/>
      <c r="B366" s="214"/>
      <c r="C366" s="215" t="s">
        <v>131</v>
      </c>
      <c r="D366" s="216"/>
      <c r="E366" s="215" t="s">
        <v>132</v>
      </c>
      <c r="F366" s="216"/>
      <c r="G366" s="215" t="s">
        <v>29</v>
      </c>
      <c r="H366" s="217"/>
    </row>
    <row r="367" spans="1:8" ht="16.5">
      <c r="A367" s="174"/>
      <c r="B367" s="218"/>
      <c r="C367" s="219" t="s">
        <v>12</v>
      </c>
      <c r="D367" s="220" t="s">
        <v>13</v>
      </c>
      <c r="E367" s="219" t="s">
        <v>12</v>
      </c>
      <c r="F367" s="220" t="s">
        <v>13</v>
      </c>
      <c r="G367" s="221" t="s">
        <v>12</v>
      </c>
      <c r="H367" s="222" t="s">
        <v>13</v>
      </c>
    </row>
    <row r="368" spans="1:8" ht="18.75">
      <c r="A368" s="177" t="s">
        <v>130</v>
      </c>
      <c r="B368" s="199" t="s">
        <v>79</v>
      </c>
      <c r="C368" s="202">
        <v>3431.3</v>
      </c>
      <c r="D368" s="203">
        <v>4.0981903133032045</v>
      </c>
      <c r="E368" s="202">
        <v>2795.1</v>
      </c>
      <c r="F368" s="203">
        <v>5.048842871903066</v>
      </c>
      <c r="G368" s="202">
        <v>636.2</v>
      </c>
      <c r="H368" s="205">
        <v>22.761260777789705</v>
      </c>
    </row>
    <row r="369" spans="1:8" ht="16.5">
      <c r="A369" s="174"/>
      <c r="B369" s="201" t="s">
        <v>31</v>
      </c>
      <c r="C369" s="204">
        <v>2535.6</v>
      </c>
      <c r="D369" s="196">
        <v>3.028406539332499</v>
      </c>
      <c r="E369" s="204">
        <v>2098.5</v>
      </c>
      <c r="F369" s="196">
        <v>3.790560898246426</v>
      </c>
      <c r="G369" s="204">
        <v>437.1</v>
      </c>
      <c r="H369" s="198">
        <v>20.829163688348817</v>
      </c>
    </row>
    <row r="370" spans="1:8" ht="16.5">
      <c r="A370" s="174"/>
      <c r="B370" s="201" t="s">
        <v>58</v>
      </c>
      <c r="C370" s="204">
        <v>147.5</v>
      </c>
      <c r="D370" s="196">
        <v>0.17616736257751364</v>
      </c>
      <c r="E370" s="204">
        <v>175.8</v>
      </c>
      <c r="F370" s="196">
        <v>0.31755092013901437</v>
      </c>
      <c r="G370" s="204">
        <v>-28.3</v>
      </c>
      <c r="H370" s="198">
        <v>-16.09783845278726</v>
      </c>
    </row>
    <row r="371" spans="1:8" ht="17.25" thickBot="1">
      <c r="A371" s="178"/>
      <c r="B371" s="200" t="s">
        <v>33</v>
      </c>
      <c r="C371" s="206">
        <v>748.2</v>
      </c>
      <c r="D371" s="207">
        <v>0.8936164113931913</v>
      </c>
      <c r="E371" s="206">
        <v>520.8</v>
      </c>
      <c r="F371" s="207">
        <v>0.940731053517626</v>
      </c>
      <c r="G371" s="206">
        <v>227.4</v>
      </c>
      <c r="H371" s="208">
        <v>43.66359447004611</v>
      </c>
    </row>
    <row r="372" ht="16.5" thickTop="1"/>
    <row r="373" spans="1:8" ht="20.25" customHeight="1" thickBot="1">
      <c r="A373" s="1"/>
      <c r="C373" s="63"/>
      <c r="D373" s="64"/>
      <c r="E373" s="65"/>
      <c r="F373" s="65"/>
      <c r="G373" s="65"/>
      <c r="H373" s="40" t="s">
        <v>16</v>
      </c>
    </row>
    <row r="374" spans="1:8" ht="21.75" thickTop="1">
      <c r="A374" s="168"/>
      <c r="B374" s="209"/>
      <c r="C374" s="210" t="s">
        <v>35</v>
      </c>
      <c r="D374" s="211"/>
      <c r="E374" s="211"/>
      <c r="F374" s="211"/>
      <c r="G374" s="212"/>
      <c r="H374" s="213"/>
    </row>
    <row r="375" spans="1:8" ht="16.5">
      <c r="A375" s="174"/>
      <c r="B375" s="214"/>
      <c r="C375" s="215" t="s">
        <v>135</v>
      </c>
      <c r="D375" s="216"/>
      <c r="E375" s="215" t="s">
        <v>93</v>
      </c>
      <c r="F375" s="216"/>
      <c r="G375" s="215" t="s">
        <v>29</v>
      </c>
      <c r="H375" s="217"/>
    </row>
    <row r="376" spans="1:8" ht="16.5">
      <c r="A376" s="174"/>
      <c r="B376" s="218"/>
      <c r="C376" s="219" t="s">
        <v>12</v>
      </c>
      <c r="D376" s="220" t="s">
        <v>13</v>
      </c>
      <c r="E376" s="219" t="s">
        <v>12</v>
      </c>
      <c r="F376" s="220" t="s">
        <v>13</v>
      </c>
      <c r="G376" s="221" t="s">
        <v>12</v>
      </c>
      <c r="H376" s="222" t="s">
        <v>13</v>
      </c>
    </row>
    <row r="377" spans="1:8" ht="18.75">
      <c r="A377" s="177" t="s">
        <v>134</v>
      </c>
      <c r="B377" s="199" t="s">
        <v>79</v>
      </c>
      <c r="C377" s="202">
        <v>4549.2</v>
      </c>
      <c r="D377" s="203">
        <v>4.163791162423734</v>
      </c>
      <c r="E377" s="202">
        <v>3635.9</v>
      </c>
      <c r="F377" s="203">
        <v>5.082821798579958</v>
      </c>
      <c r="G377" s="202">
        <v>913.3</v>
      </c>
      <c r="H377" s="205">
        <v>25.118952666464956</v>
      </c>
    </row>
    <row r="378" spans="1:8" ht="16.5">
      <c r="A378" s="174"/>
      <c r="B378" s="201" t="s">
        <v>31</v>
      </c>
      <c r="C378" s="204">
        <v>3390.4</v>
      </c>
      <c r="D378" s="196">
        <v>3.103164854717627</v>
      </c>
      <c r="E378" s="204">
        <v>2739.9</v>
      </c>
      <c r="F378" s="196">
        <v>3.83025480511819</v>
      </c>
      <c r="G378" s="204">
        <v>650.5</v>
      </c>
      <c r="H378" s="198">
        <v>23.741742399357648</v>
      </c>
    </row>
    <row r="379" spans="1:8" ht="16.5">
      <c r="A379" s="174"/>
      <c r="B379" s="201" t="s">
        <v>58</v>
      </c>
      <c r="C379" s="204">
        <v>185.1</v>
      </c>
      <c r="D379" s="196">
        <v>0.16941830303451888</v>
      </c>
      <c r="E379" s="204">
        <v>209.3</v>
      </c>
      <c r="F379" s="196">
        <v>0.2925918211289599</v>
      </c>
      <c r="G379" s="204">
        <v>-24.2</v>
      </c>
      <c r="H379" s="198">
        <v>-11.562350692785483</v>
      </c>
    </row>
    <row r="380" spans="1:8" ht="17.25" thickBot="1">
      <c r="A380" s="178"/>
      <c r="B380" s="200" t="s">
        <v>33</v>
      </c>
      <c r="C380" s="206">
        <v>973.7</v>
      </c>
      <c r="D380" s="207">
        <v>0.8912080046715886</v>
      </c>
      <c r="E380" s="206">
        <v>686.7</v>
      </c>
      <c r="F380" s="207">
        <v>0.9599751723328082</v>
      </c>
      <c r="G380" s="206">
        <v>287</v>
      </c>
      <c r="H380" s="208">
        <v>41.7940876656473</v>
      </c>
    </row>
    <row r="381" ht="16.5" thickTop="1"/>
    <row r="382" spans="1:8" ht="20.25" customHeight="1" thickBot="1">
      <c r="A382" s="1"/>
      <c r="C382" s="63"/>
      <c r="D382" s="64"/>
      <c r="E382" s="65"/>
      <c r="F382" s="65"/>
      <c r="G382" s="65"/>
      <c r="H382" s="40" t="s">
        <v>16</v>
      </c>
    </row>
    <row r="383" spans="1:8" ht="21.75" thickTop="1">
      <c r="A383" s="168"/>
      <c r="B383" s="209"/>
      <c r="C383" s="210" t="s">
        <v>35</v>
      </c>
      <c r="D383" s="211"/>
      <c r="E383" s="211"/>
      <c r="F383" s="211"/>
      <c r="G383" s="212"/>
      <c r="H383" s="213"/>
    </row>
    <row r="384" spans="1:8" ht="16.5">
      <c r="A384" s="174"/>
      <c r="B384" s="214"/>
      <c r="C384" s="215" t="s">
        <v>137</v>
      </c>
      <c r="D384" s="216"/>
      <c r="E384" s="215" t="s">
        <v>96</v>
      </c>
      <c r="F384" s="216"/>
      <c r="G384" s="215" t="s">
        <v>29</v>
      </c>
      <c r="H384" s="217"/>
    </row>
    <row r="385" spans="1:8" ht="16.5">
      <c r="A385" s="174"/>
      <c r="B385" s="218"/>
      <c r="C385" s="219" t="s">
        <v>12</v>
      </c>
      <c r="D385" s="220" t="s">
        <v>13</v>
      </c>
      <c r="E385" s="219" t="s">
        <v>12</v>
      </c>
      <c r="F385" s="220" t="s">
        <v>13</v>
      </c>
      <c r="G385" s="221" t="s">
        <v>12</v>
      </c>
      <c r="H385" s="222" t="s">
        <v>13</v>
      </c>
    </row>
    <row r="386" spans="1:8" ht="18.75">
      <c r="A386" s="177" t="s">
        <v>136</v>
      </c>
      <c r="B386" s="199" t="s">
        <v>79</v>
      </c>
      <c r="C386" s="202">
        <v>5501.9</v>
      </c>
      <c r="D386" s="203">
        <v>4.168652406716941</v>
      </c>
      <c r="E386" s="202">
        <v>4423.4</v>
      </c>
      <c r="F386" s="203">
        <v>4.999480092046312</v>
      </c>
      <c r="G386" s="202">
        <v>1078.5</v>
      </c>
      <c r="H386" s="205">
        <v>24.381697336890173</v>
      </c>
    </row>
    <row r="387" spans="1:8" ht="16.5">
      <c r="A387" s="174"/>
      <c r="B387" s="201" t="s">
        <v>31</v>
      </c>
      <c r="C387" s="204">
        <v>4109.2</v>
      </c>
      <c r="D387" s="196">
        <v>3.1134383521476674</v>
      </c>
      <c r="E387" s="204">
        <v>3327.1</v>
      </c>
      <c r="F387" s="196">
        <v>3.76040381024716</v>
      </c>
      <c r="G387" s="204">
        <v>782.1</v>
      </c>
      <c r="H387" s="198">
        <v>23.50695801148146</v>
      </c>
    </row>
    <row r="388" spans="1:8" ht="16.5">
      <c r="A388" s="174"/>
      <c r="B388" s="201" t="s">
        <v>58</v>
      </c>
      <c r="C388" s="204">
        <v>224.5</v>
      </c>
      <c r="D388" s="196">
        <v>0.1700980507293759</v>
      </c>
      <c r="E388" s="204">
        <v>248</v>
      </c>
      <c r="F388" s="196">
        <v>0.28029820111848025</v>
      </c>
      <c r="G388" s="204">
        <v>-23.5</v>
      </c>
      <c r="H388" s="198">
        <v>-9.4758064516129</v>
      </c>
    </row>
    <row r="389" spans="1:8" ht="17.25" thickBot="1">
      <c r="A389" s="178"/>
      <c r="B389" s="200" t="s">
        <v>33</v>
      </c>
      <c r="C389" s="206">
        <v>1168.2</v>
      </c>
      <c r="D389" s="207">
        <v>0.8851160038398972</v>
      </c>
      <c r="E389" s="206">
        <v>848.3</v>
      </c>
      <c r="F389" s="207">
        <v>0.9587780806806725</v>
      </c>
      <c r="G389" s="206">
        <v>319.9</v>
      </c>
      <c r="H389" s="208">
        <v>37.71071554874457</v>
      </c>
    </row>
    <row r="390" ht="16.5" thickTop="1"/>
    <row r="391" spans="1:8" ht="21" thickBot="1">
      <c r="A391" s="1"/>
      <c r="C391" s="63"/>
      <c r="D391" s="64"/>
      <c r="E391" s="65"/>
      <c r="F391" s="65"/>
      <c r="G391" s="65"/>
      <c r="H391" s="40" t="s">
        <v>16</v>
      </c>
    </row>
    <row r="392" spans="1:8" ht="21.75" thickTop="1">
      <c r="A392" s="168"/>
      <c r="B392" s="209"/>
      <c r="C392" s="210" t="s">
        <v>35</v>
      </c>
      <c r="D392" s="211"/>
      <c r="E392" s="211"/>
      <c r="F392" s="211"/>
      <c r="G392" s="212"/>
      <c r="H392" s="213"/>
    </row>
    <row r="393" spans="1:8" ht="16.5">
      <c r="A393" s="174"/>
      <c r="B393" s="214"/>
      <c r="C393" s="215" t="s">
        <v>139</v>
      </c>
      <c r="D393" s="216"/>
      <c r="E393" s="215" t="s">
        <v>140</v>
      </c>
      <c r="F393" s="216"/>
      <c r="G393" s="215" t="s">
        <v>29</v>
      </c>
      <c r="H393" s="217"/>
    </row>
    <row r="394" spans="1:8" ht="16.5">
      <c r="A394" s="174"/>
      <c r="B394" s="218"/>
      <c r="C394" s="219" t="s">
        <v>12</v>
      </c>
      <c r="D394" s="220" t="s">
        <v>13</v>
      </c>
      <c r="E394" s="219" t="s">
        <v>12</v>
      </c>
      <c r="F394" s="220" t="s">
        <v>13</v>
      </c>
      <c r="G394" s="221" t="s">
        <v>12</v>
      </c>
      <c r="H394" s="222" t="s">
        <v>13</v>
      </c>
    </row>
    <row r="395" spans="1:8" ht="18.75">
      <c r="A395" s="177" t="s">
        <v>138</v>
      </c>
      <c r="B395" s="199" t="s">
        <v>79</v>
      </c>
      <c r="C395" s="202">
        <v>6445.9</v>
      </c>
      <c r="D395" s="203">
        <v>4.1</v>
      </c>
      <c r="E395" s="202">
        <v>5206.4</v>
      </c>
      <c r="F395" s="203">
        <v>4.9</v>
      </c>
      <c r="G395" s="202">
        <v>1239.5</v>
      </c>
      <c r="H395" s="205">
        <v>23.8</v>
      </c>
    </row>
    <row r="396" spans="1:8" ht="16.5">
      <c r="A396" s="174"/>
      <c r="B396" s="201" t="s">
        <v>31</v>
      </c>
      <c r="C396" s="204">
        <v>4818.6</v>
      </c>
      <c r="D396" s="196">
        <v>3.1134383521476674</v>
      </c>
      <c r="E396" s="204">
        <v>3889</v>
      </c>
      <c r="F396" s="196">
        <v>3.7</v>
      </c>
      <c r="G396" s="204">
        <v>929.6</v>
      </c>
      <c r="H396" s="198">
        <v>23.9</v>
      </c>
    </row>
    <row r="397" spans="1:8" ht="16.5">
      <c r="A397" s="174"/>
      <c r="B397" s="201" t="s">
        <v>58</v>
      </c>
      <c r="C397" s="204">
        <v>272.5</v>
      </c>
      <c r="D397" s="196">
        <v>0.1700980507293759</v>
      </c>
      <c r="E397" s="204">
        <v>291.5</v>
      </c>
      <c r="F397" s="196">
        <v>0.28029820111848025</v>
      </c>
      <c r="G397" s="204">
        <v>-19</v>
      </c>
      <c r="H397" s="198">
        <v>-6.5</v>
      </c>
    </row>
    <row r="398" spans="1:8" ht="17.25" thickBot="1">
      <c r="A398" s="178"/>
      <c r="B398" s="200" t="s">
        <v>33</v>
      </c>
      <c r="C398" s="206">
        <v>1354.8</v>
      </c>
      <c r="D398" s="207">
        <v>0.8851160038398972</v>
      </c>
      <c r="E398" s="206">
        <v>1025.9</v>
      </c>
      <c r="F398" s="207">
        <v>0.9587780806806725</v>
      </c>
      <c r="G398" s="206">
        <v>328.9</v>
      </c>
      <c r="H398" s="208">
        <v>32.1</v>
      </c>
    </row>
    <row r="399" ht="16.5" thickTop="1"/>
    <row r="400" spans="1:8" ht="21" thickBot="1">
      <c r="A400" s="1"/>
      <c r="C400" s="63"/>
      <c r="D400" s="64"/>
      <c r="E400" s="65"/>
      <c r="F400" s="65"/>
      <c r="G400" s="65"/>
      <c r="H400" s="40" t="s">
        <v>16</v>
      </c>
    </row>
    <row r="401" spans="1:8" ht="21.75" thickTop="1">
      <c r="A401" s="168"/>
      <c r="B401" s="209"/>
      <c r="C401" s="210" t="s">
        <v>35</v>
      </c>
      <c r="D401" s="211"/>
      <c r="E401" s="211"/>
      <c r="F401" s="211"/>
      <c r="G401" s="212"/>
      <c r="H401" s="213"/>
    </row>
    <row r="402" spans="1:8" ht="16.5">
      <c r="A402" s="174"/>
      <c r="B402" s="214"/>
      <c r="C402" s="215" t="s">
        <v>143</v>
      </c>
      <c r="D402" s="216"/>
      <c r="E402" s="215" t="s">
        <v>102</v>
      </c>
      <c r="F402" s="216"/>
      <c r="G402" s="215" t="s">
        <v>29</v>
      </c>
      <c r="H402" s="217"/>
    </row>
    <row r="403" spans="1:8" ht="16.5">
      <c r="A403" s="174"/>
      <c r="B403" s="218"/>
      <c r="C403" s="219" t="s">
        <v>12</v>
      </c>
      <c r="D403" s="220" t="s">
        <v>13</v>
      </c>
      <c r="E403" s="219" t="s">
        <v>12</v>
      </c>
      <c r="F403" s="220" t="s">
        <v>13</v>
      </c>
      <c r="G403" s="221" t="s">
        <v>12</v>
      </c>
      <c r="H403" s="222" t="s">
        <v>13</v>
      </c>
    </row>
    <row r="404" spans="1:8" ht="18.75">
      <c r="A404" s="177" t="s">
        <v>142</v>
      </c>
      <c r="B404" s="199" t="s">
        <v>79</v>
      </c>
      <c r="C404" s="202">
        <v>7381.9</v>
      </c>
      <c r="D404" s="203">
        <v>4.10425231207863</v>
      </c>
      <c r="E404" s="202">
        <v>6000.1</v>
      </c>
      <c r="F404" s="203">
        <v>4.810289358133703</v>
      </c>
      <c r="G404" s="202">
        <v>1381.8</v>
      </c>
      <c r="H404" s="205">
        <v>23.02961617306376</v>
      </c>
    </row>
    <row r="405" spans="1:8" ht="16.5">
      <c r="A405" s="174"/>
      <c r="B405" s="201" t="s">
        <v>31</v>
      </c>
      <c r="C405" s="204">
        <v>5531</v>
      </c>
      <c r="D405" s="196">
        <v>3.0751729958556613</v>
      </c>
      <c r="E405" s="204">
        <v>4461.5</v>
      </c>
      <c r="F405" s="196">
        <v>3.5767913820292185</v>
      </c>
      <c r="G405" s="204">
        <v>1069.5</v>
      </c>
      <c r="H405" s="198">
        <v>23.97175837722738</v>
      </c>
    </row>
    <row r="406" spans="1:8" ht="16.5">
      <c r="A406" s="174"/>
      <c r="B406" s="201" t="s">
        <v>58</v>
      </c>
      <c r="C406" s="204">
        <v>315</v>
      </c>
      <c r="D406" s="196">
        <v>0.17513641180519496</v>
      </c>
      <c r="E406" s="204">
        <v>327.3</v>
      </c>
      <c r="F406" s="196">
        <v>0.2623969112043401</v>
      </c>
      <c r="G406" s="204">
        <v>-12.3</v>
      </c>
      <c r="H406" s="198">
        <v>-3.7580201649862532</v>
      </c>
    </row>
    <row r="407" spans="1:8" ht="17.25" thickBot="1">
      <c r="A407" s="178"/>
      <c r="B407" s="200" t="s">
        <v>33</v>
      </c>
      <c r="C407" s="206">
        <v>1535.9</v>
      </c>
      <c r="D407" s="207">
        <v>0.8539429044177744</v>
      </c>
      <c r="E407" s="206">
        <v>1211.3</v>
      </c>
      <c r="F407" s="207">
        <v>0.971101064900144</v>
      </c>
      <c r="G407" s="206">
        <v>324.6</v>
      </c>
      <c r="H407" s="208">
        <v>26.79765541154133</v>
      </c>
    </row>
    <row r="408" ht="16.5" thickTop="1"/>
    <row r="409" spans="1:8" ht="21" thickBot="1">
      <c r="A409" s="1"/>
      <c r="C409" s="63"/>
      <c r="D409" s="64"/>
      <c r="E409" s="65"/>
      <c r="F409" s="65"/>
      <c r="G409" s="65"/>
      <c r="H409" s="40" t="s">
        <v>16</v>
      </c>
    </row>
    <row r="410" spans="1:8" ht="21.75" thickTop="1">
      <c r="A410" s="168"/>
      <c r="B410" s="209"/>
      <c r="C410" s="210" t="s">
        <v>35</v>
      </c>
      <c r="D410" s="211"/>
      <c r="E410" s="211"/>
      <c r="F410" s="211"/>
      <c r="G410" s="212"/>
      <c r="H410" s="213"/>
    </row>
    <row r="411" spans="1:8" ht="16.5">
      <c r="A411" s="174"/>
      <c r="B411" s="214"/>
      <c r="C411" s="215" t="s">
        <v>144</v>
      </c>
      <c r="D411" s="216"/>
      <c r="E411" s="215" t="s">
        <v>145</v>
      </c>
      <c r="F411" s="216"/>
      <c r="G411" s="215" t="s">
        <v>29</v>
      </c>
      <c r="H411" s="217"/>
    </row>
    <row r="412" spans="1:8" ht="16.5">
      <c r="A412" s="174"/>
      <c r="B412" s="218"/>
      <c r="C412" s="219" t="s">
        <v>12</v>
      </c>
      <c r="D412" s="220" t="s">
        <v>13</v>
      </c>
      <c r="E412" s="219" t="s">
        <v>12</v>
      </c>
      <c r="F412" s="220" t="s">
        <v>13</v>
      </c>
      <c r="G412" s="221" t="s">
        <v>12</v>
      </c>
      <c r="H412" s="222" t="s">
        <v>13</v>
      </c>
    </row>
    <row r="413" spans="1:8" ht="18.75">
      <c r="A413" s="177" t="s">
        <v>146</v>
      </c>
      <c r="B413" s="199" t="s">
        <v>79</v>
      </c>
      <c r="C413" s="202">
        <v>8288.4</v>
      </c>
      <c r="D413" s="203">
        <v>4.098049812041692</v>
      </c>
      <c r="E413" s="202">
        <v>6802.7</v>
      </c>
      <c r="F413" s="203">
        <v>4.730634696559829</v>
      </c>
      <c r="G413" s="202">
        <v>1485.7</v>
      </c>
      <c r="H413" s="205">
        <v>21.8398577035589</v>
      </c>
    </row>
    <row r="414" spans="1:8" ht="16.5">
      <c r="A414" s="174"/>
      <c r="B414" s="201" t="s">
        <v>31</v>
      </c>
      <c r="C414" s="204">
        <v>6219.2</v>
      </c>
      <c r="D414" s="196">
        <v>3.074971211699447</v>
      </c>
      <c r="E414" s="204">
        <v>5053.5</v>
      </c>
      <c r="F414" s="196">
        <v>3.5142314726601342</v>
      </c>
      <c r="G414" s="204">
        <v>1165.7</v>
      </c>
      <c r="H414" s="198">
        <v>23.06718116157118</v>
      </c>
    </row>
    <row r="415" spans="1:8" ht="16.5">
      <c r="A415" s="174"/>
      <c r="B415" s="201" t="s">
        <v>58</v>
      </c>
      <c r="C415" s="204">
        <v>352.7</v>
      </c>
      <c r="D415" s="196">
        <v>0.17438615036763488</v>
      </c>
      <c r="E415" s="204">
        <v>359.5</v>
      </c>
      <c r="F415" s="196">
        <v>0.24999826148635962</v>
      </c>
      <c r="G415" s="204">
        <v>-6.800000000000011</v>
      </c>
      <c r="H415" s="198">
        <v>-1.891515994436721</v>
      </c>
    </row>
    <row r="416" spans="1:8" ht="17.25" thickBot="1">
      <c r="A416" s="178"/>
      <c r="B416" s="200" t="s">
        <v>33</v>
      </c>
      <c r="C416" s="206">
        <v>1716.5</v>
      </c>
      <c r="D416" s="207">
        <v>0.8486924499746109</v>
      </c>
      <c r="E416" s="206">
        <v>1389.7</v>
      </c>
      <c r="F416" s="207">
        <v>0.9664049624133352</v>
      </c>
      <c r="G416" s="206">
        <v>326.8</v>
      </c>
      <c r="H416" s="208">
        <v>23.51586673382744</v>
      </c>
    </row>
    <row r="417" ht="16.5" thickTop="1"/>
    <row r="418" spans="1:8" ht="21" thickBot="1">
      <c r="A418" s="1"/>
      <c r="C418" s="63"/>
      <c r="D418" s="64"/>
      <c r="E418" s="65"/>
      <c r="F418" s="65"/>
      <c r="G418" s="65"/>
      <c r="H418" s="40" t="s">
        <v>16</v>
      </c>
    </row>
    <row r="419" spans="1:8" ht="21.75" thickTop="1">
      <c r="A419" s="168"/>
      <c r="B419" s="209"/>
      <c r="C419" s="210" t="s">
        <v>35</v>
      </c>
      <c r="D419" s="211"/>
      <c r="E419" s="211"/>
      <c r="F419" s="211"/>
      <c r="G419" s="212"/>
      <c r="H419" s="213"/>
    </row>
    <row r="420" spans="1:8" ht="16.5">
      <c r="A420" s="174"/>
      <c r="B420" s="214"/>
      <c r="C420" s="215" t="s">
        <v>149</v>
      </c>
      <c r="D420" s="216"/>
      <c r="E420" s="215" t="s">
        <v>150</v>
      </c>
      <c r="F420" s="216"/>
      <c r="G420" s="215" t="s">
        <v>29</v>
      </c>
      <c r="H420" s="217"/>
    </row>
    <row r="421" spans="1:8" ht="16.5">
      <c r="A421" s="174"/>
      <c r="B421" s="218"/>
      <c r="C421" s="219" t="s">
        <v>12</v>
      </c>
      <c r="D421" s="220" t="s">
        <v>13</v>
      </c>
      <c r="E421" s="219" t="s">
        <v>12</v>
      </c>
      <c r="F421" s="220" t="s">
        <v>13</v>
      </c>
      <c r="G421" s="221" t="s">
        <v>12</v>
      </c>
      <c r="H421" s="222" t="s">
        <v>13</v>
      </c>
    </row>
    <row r="422" spans="1:8" ht="18.75">
      <c r="A422" s="177" t="s">
        <v>148</v>
      </c>
      <c r="B422" s="199" t="s">
        <v>79</v>
      </c>
      <c r="C422" s="202">
        <v>9304.2</v>
      </c>
      <c r="D422" s="203">
        <v>4.108899391539135</v>
      </c>
      <c r="E422" s="202">
        <v>7665.9</v>
      </c>
      <c r="F422" s="203">
        <v>4.684489468927424</v>
      </c>
      <c r="G422" s="202">
        <v>1638.3</v>
      </c>
      <c r="H422" s="205">
        <v>21.371267561538776</v>
      </c>
    </row>
    <row r="423" spans="1:8" ht="16.5">
      <c r="A423" s="174"/>
      <c r="B423" s="201" t="s">
        <v>31</v>
      </c>
      <c r="C423" s="204">
        <v>6998.9</v>
      </c>
      <c r="D423" s="196">
        <v>3.0908381109008025</v>
      </c>
      <c r="E423" s="204">
        <v>5692.3</v>
      </c>
      <c r="F423" s="196">
        <v>3.4784590725127615</v>
      </c>
      <c r="G423" s="204">
        <v>1306.6</v>
      </c>
      <c r="H423" s="198">
        <v>22.95381480245242</v>
      </c>
    </row>
    <row r="424" spans="1:8" ht="16.5">
      <c r="A424" s="174"/>
      <c r="B424" s="201" t="s">
        <v>58</v>
      </c>
      <c r="C424" s="204">
        <v>388.5</v>
      </c>
      <c r="D424" s="196">
        <v>0.17156847591549557</v>
      </c>
      <c r="E424" s="204">
        <v>392.2</v>
      </c>
      <c r="F424" s="196">
        <v>0.23966615396931026</v>
      </c>
      <c r="G424" s="204">
        <v>-3.6999999999999886</v>
      </c>
      <c r="H424" s="198">
        <v>-0.9433962264150941</v>
      </c>
    </row>
    <row r="425" spans="1:8" ht="17.25" thickBot="1">
      <c r="A425" s="178"/>
      <c r="B425" s="200" t="s">
        <v>33</v>
      </c>
      <c r="C425" s="206">
        <v>1916.8</v>
      </c>
      <c r="D425" s="207">
        <v>0.8464928047228362</v>
      </c>
      <c r="E425" s="206">
        <v>1581.4</v>
      </c>
      <c r="F425" s="207">
        <v>0.9663642424453526</v>
      </c>
      <c r="G425" s="206">
        <v>335.4</v>
      </c>
      <c r="H425" s="208">
        <v>21.209055267484487</v>
      </c>
    </row>
    <row r="426" ht="16.5" thickTop="1"/>
    <row r="427" spans="1:8" ht="21" thickBot="1">
      <c r="A427" s="1"/>
      <c r="C427" s="63"/>
      <c r="D427" s="64"/>
      <c r="E427" s="65"/>
      <c r="F427" s="65"/>
      <c r="G427" s="65"/>
      <c r="H427" s="40" t="s">
        <v>16</v>
      </c>
    </row>
    <row r="428" spans="1:8" ht="21.75" thickTop="1">
      <c r="A428" s="168"/>
      <c r="B428" s="209"/>
      <c r="C428" s="210" t="s">
        <v>35</v>
      </c>
      <c r="D428" s="211"/>
      <c r="E428" s="211"/>
      <c r="F428" s="211"/>
      <c r="G428" s="212"/>
      <c r="H428" s="213"/>
    </row>
    <row r="429" spans="1:8" ht="16.5">
      <c r="A429" s="174"/>
      <c r="B429" s="214"/>
      <c r="C429" s="215" t="s">
        <v>174</v>
      </c>
      <c r="D429" s="216"/>
      <c r="E429" s="215" t="s">
        <v>113</v>
      </c>
      <c r="F429" s="216"/>
      <c r="G429" s="215" t="s">
        <v>29</v>
      </c>
      <c r="H429" s="217"/>
    </row>
    <row r="430" spans="1:8" ht="16.5">
      <c r="A430" s="174"/>
      <c r="B430" s="218"/>
      <c r="C430" s="219" t="s">
        <v>12</v>
      </c>
      <c r="D430" s="220" t="s">
        <v>13</v>
      </c>
      <c r="E430" s="219" t="s">
        <v>12</v>
      </c>
      <c r="F430" s="220" t="s">
        <v>13</v>
      </c>
      <c r="G430" s="221" t="s">
        <v>12</v>
      </c>
      <c r="H430" s="222" t="s">
        <v>13</v>
      </c>
    </row>
    <row r="431" spans="1:8" ht="18.75">
      <c r="A431" s="177" t="s">
        <v>173</v>
      </c>
      <c r="B431" s="199" t="s">
        <v>79</v>
      </c>
      <c r="C431" s="202">
        <v>10331.1</v>
      </c>
      <c r="D431" s="203">
        <v>4.119025158862616</v>
      </c>
      <c r="E431" s="202">
        <v>8500.1</v>
      </c>
      <c r="F431" s="203">
        <v>4.628247221723104</v>
      </c>
      <c r="G431" s="202">
        <v>1831</v>
      </c>
      <c r="H431" s="205">
        <v>21.540923047964135</v>
      </c>
    </row>
    <row r="432" spans="1:8" ht="16.5">
      <c r="A432" s="174"/>
      <c r="B432" s="201" t="s">
        <v>31</v>
      </c>
      <c r="C432" s="204">
        <v>7772.8</v>
      </c>
      <c r="D432" s="196">
        <v>3.099027088577919</v>
      </c>
      <c r="E432" s="204">
        <v>6314.5</v>
      </c>
      <c r="F432" s="196">
        <v>3.4382027366231616</v>
      </c>
      <c r="G432" s="204">
        <v>1458.3</v>
      </c>
      <c r="H432" s="198">
        <v>23.094465119962003</v>
      </c>
    </row>
    <row r="433" spans="1:8" ht="16.5">
      <c r="A433" s="174"/>
      <c r="B433" s="201" t="s">
        <v>58</v>
      </c>
      <c r="C433" s="204">
        <v>423.3</v>
      </c>
      <c r="D433" s="196">
        <v>0.1687703487282618</v>
      </c>
      <c r="E433" s="204">
        <v>423.2</v>
      </c>
      <c r="F433" s="196">
        <v>0.2304295507386051</v>
      </c>
      <c r="G433" s="204">
        <v>0.10000000000002274</v>
      </c>
      <c r="H433" s="198">
        <v>0.023629489603038678</v>
      </c>
    </row>
    <row r="434" spans="1:8" ht="17.25" thickBot="1">
      <c r="A434" s="178"/>
      <c r="B434" s="200" t="s">
        <v>33</v>
      </c>
      <c r="C434" s="206">
        <v>2135</v>
      </c>
      <c r="D434" s="207">
        <v>0.851227721556435</v>
      </c>
      <c r="E434" s="206">
        <v>1762.4</v>
      </c>
      <c r="F434" s="207">
        <v>0.9596149343613367</v>
      </c>
      <c r="G434" s="206">
        <v>372.6</v>
      </c>
      <c r="H434" s="208">
        <v>21.1416250567408</v>
      </c>
    </row>
    <row r="435" ht="16.5" thickTop="1"/>
    <row r="436" spans="1:8" ht="21" thickBot="1">
      <c r="A436" s="1"/>
      <c r="C436" s="63"/>
      <c r="D436" s="64"/>
      <c r="E436" s="65"/>
      <c r="F436" s="65"/>
      <c r="G436" s="65"/>
      <c r="H436" s="40" t="s">
        <v>16</v>
      </c>
    </row>
    <row r="437" spans="1:8" ht="21.75" thickTop="1">
      <c r="A437" s="168"/>
      <c r="B437" s="209"/>
      <c r="C437" s="210" t="s">
        <v>35</v>
      </c>
      <c r="D437" s="211"/>
      <c r="E437" s="211"/>
      <c r="F437" s="211"/>
      <c r="G437" s="212"/>
      <c r="H437" s="213"/>
    </row>
    <row r="438" spans="1:8" ht="16.5">
      <c r="A438" s="174"/>
      <c r="B438" s="214"/>
      <c r="C438" s="215" t="s">
        <v>177</v>
      </c>
      <c r="D438" s="216"/>
      <c r="E438" s="215" t="s">
        <v>178</v>
      </c>
      <c r="F438" s="216"/>
      <c r="G438" s="215" t="s">
        <v>29</v>
      </c>
      <c r="H438" s="217"/>
    </row>
    <row r="439" spans="1:8" ht="16.5">
      <c r="A439" s="174"/>
      <c r="B439" s="218"/>
      <c r="C439" s="219" t="s">
        <v>12</v>
      </c>
      <c r="D439" s="220" t="s">
        <v>13</v>
      </c>
      <c r="E439" s="219" t="s">
        <v>12</v>
      </c>
      <c r="F439" s="220" t="s">
        <v>13</v>
      </c>
      <c r="G439" s="221" t="s">
        <v>12</v>
      </c>
      <c r="H439" s="222" t="s">
        <v>13</v>
      </c>
    </row>
    <row r="440" spans="1:8" ht="18.75">
      <c r="A440" s="177" t="s">
        <v>176</v>
      </c>
      <c r="B440" s="199" t="s">
        <v>79</v>
      </c>
      <c r="C440" s="202">
        <v>11302.1</v>
      </c>
      <c r="D440" s="203">
        <v>4.115202812673635</v>
      </c>
      <c r="E440" s="202">
        <v>9344.4</v>
      </c>
      <c r="F440" s="203">
        <v>4.587899638099737</v>
      </c>
      <c r="G440" s="202">
        <v>1957.7</v>
      </c>
      <c r="H440" s="205">
        <v>20.950515816959904</v>
      </c>
    </row>
    <row r="441" spans="1:8" ht="16.5">
      <c r="A441" s="174"/>
      <c r="B441" s="201" t="s">
        <v>31</v>
      </c>
      <c r="C441" s="204">
        <v>8493.7</v>
      </c>
      <c r="D441" s="196">
        <v>3.092637485954474</v>
      </c>
      <c r="E441" s="204">
        <v>6935.3</v>
      </c>
      <c r="F441" s="196">
        <v>3.4050832969600084</v>
      </c>
      <c r="G441" s="204">
        <v>1558.4</v>
      </c>
      <c r="H441" s="198">
        <v>22.470549219211854</v>
      </c>
    </row>
    <row r="442" spans="1:8" ht="16.5">
      <c r="A442" s="174"/>
      <c r="B442" s="201" t="s">
        <v>58</v>
      </c>
      <c r="C442" s="204">
        <v>463.4</v>
      </c>
      <c r="D442" s="196">
        <v>0.16872837644269317</v>
      </c>
      <c r="E442" s="204">
        <v>456.6</v>
      </c>
      <c r="F442" s="196">
        <v>0.22418079007280722</v>
      </c>
      <c r="G442" s="204">
        <v>6.7999999999999545</v>
      </c>
      <c r="H442" s="198">
        <v>1.4892685063512712</v>
      </c>
    </row>
    <row r="443" spans="1:8" ht="17.25" thickBot="1">
      <c r="A443" s="178"/>
      <c r="B443" s="200" t="s">
        <v>33</v>
      </c>
      <c r="C443" s="206">
        <v>2345</v>
      </c>
      <c r="D443" s="207">
        <v>0.8538369502764684</v>
      </c>
      <c r="E443" s="206">
        <v>1952.5</v>
      </c>
      <c r="F443" s="207">
        <v>0.958635551066921</v>
      </c>
      <c r="G443" s="206">
        <v>392.5</v>
      </c>
      <c r="H443" s="208">
        <v>20.10243277848911</v>
      </c>
    </row>
    <row r="444" ht="16.5" thickTop="1"/>
    <row r="445" spans="1:8" ht="21" thickBot="1">
      <c r="A445" s="1"/>
      <c r="C445" s="63"/>
      <c r="D445" s="64"/>
      <c r="E445" s="65"/>
      <c r="F445" s="65"/>
      <c r="G445" s="65"/>
      <c r="H445" s="40" t="s">
        <v>16</v>
      </c>
    </row>
    <row r="446" spans="1:8" ht="21.75" thickTop="1">
      <c r="A446" s="168"/>
      <c r="B446" s="239"/>
      <c r="C446" s="240" t="s">
        <v>35</v>
      </c>
      <c r="D446" s="241"/>
      <c r="E446" s="241"/>
      <c r="F446" s="241"/>
      <c r="G446" s="242"/>
      <c r="H446" s="243"/>
    </row>
    <row r="447" spans="1:8" ht="16.5">
      <c r="A447" s="174"/>
      <c r="B447" s="244"/>
      <c r="C447" s="245" t="s">
        <v>181</v>
      </c>
      <c r="D447" s="246"/>
      <c r="E447" s="245" t="s">
        <v>182</v>
      </c>
      <c r="F447" s="246"/>
      <c r="G447" s="245" t="s">
        <v>29</v>
      </c>
      <c r="H447" s="247"/>
    </row>
    <row r="448" spans="1:8" ht="16.5">
      <c r="A448" s="174"/>
      <c r="B448" s="248"/>
      <c r="C448" s="249" t="s">
        <v>12</v>
      </c>
      <c r="D448" s="250" t="s">
        <v>13</v>
      </c>
      <c r="E448" s="249" t="s">
        <v>12</v>
      </c>
      <c r="F448" s="250" t="s">
        <v>13</v>
      </c>
      <c r="G448" s="251" t="s">
        <v>12</v>
      </c>
      <c r="H448" s="252" t="s">
        <v>13</v>
      </c>
    </row>
    <row r="449" spans="1:8" ht="18.75">
      <c r="A449" s="177" t="s">
        <v>180</v>
      </c>
      <c r="B449" s="199" t="s">
        <v>79</v>
      </c>
      <c r="C449" s="202">
        <v>1027.6</v>
      </c>
      <c r="D449" s="203">
        <v>4.053393079726724</v>
      </c>
      <c r="E449" s="202">
        <v>828.9</v>
      </c>
      <c r="F449" s="203">
        <v>3.813085659872207</v>
      </c>
      <c r="G449" s="202">
        <v>198.7</v>
      </c>
      <c r="H449" s="205">
        <v>23.971528531789122</v>
      </c>
    </row>
    <row r="450" spans="1:8" ht="16.5">
      <c r="A450" s="174"/>
      <c r="B450" s="201" t="s">
        <v>31</v>
      </c>
      <c r="C450" s="204">
        <v>757</v>
      </c>
      <c r="D450" s="196">
        <v>2.986004828097635</v>
      </c>
      <c r="E450" s="204">
        <v>596.6</v>
      </c>
      <c r="F450" s="196">
        <v>2.744464838556833</v>
      </c>
      <c r="G450" s="204">
        <v>160.4</v>
      </c>
      <c r="H450" s="198">
        <v>26.88568555145825</v>
      </c>
    </row>
    <row r="451" spans="1:8" ht="16.5">
      <c r="A451" s="174"/>
      <c r="B451" s="201" t="s">
        <v>58</v>
      </c>
      <c r="C451" s="204">
        <v>43.6</v>
      </c>
      <c r="D451" s="196">
        <v>0.17198125562094702</v>
      </c>
      <c r="E451" s="204">
        <v>40.8</v>
      </c>
      <c r="F451" s="196">
        <v>0.1876871696498806</v>
      </c>
      <c r="G451" s="204">
        <v>2.8</v>
      </c>
      <c r="H451" s="198">
        <v>6.862745098039236</v>
      </c>
    </row>
    <row r="452" spans="1:8" ht="17.25" thickBot="1">
      <c r="A452" s="178"/>
      <c r="B452" s="200" t="s">
        <v>33</v>
      </c>
      <c r="C452" s="206">
        <v>227</v>
      </c>
      <c r="D452" s="207">
        <v>0.8954069960081416</v>
      </c>
      <c r="E452" s="206">
        <v>191.5</v>
      </c>
      <c r="F452" s="207">
        <v>0.8809336516654936</v>
      </c>
      <c r="G452" s="206">
        <v>35.5</v>
      </c>
      <c r="H452" s="208">
        <v>18.537859007832893</v>
      </c>
    </row>
    <row r="453" spans="1:8" ht="17.25" thickTop="1">
      <c r="A453" s="59"/>
      <c r="B453" s="60"/>
      <c r="C453" s="253"/>
      <c r="D453" s="254"/>
      <c r="E453" s="253"/>
      <c r="F453" s="254"/>
      <c r="G453" s="253"/>
      <c r="H453" s="254"/>
    </row>
    <row r="454" spans="1:8" ht="21" thickBot="1">
      <c r="A454" s="1"/>
      <c r="C454" s="63"/>
      <c r="D454" s="64"/>
      <c r="E454" s="65"/>
      <c r="F454" s="65"/>
      <c r="G454" s="65"/>
      <c r="H454" s="40" t="s">
        <v>16</v>
      </c>
    </row>
    <row r="455" spans="1:8" ht="21.75" thickTop="1">
      <c r="A455" s="168"/>
      <c r="B455" s="239"/>
      <c r="C455" s="240" t="s">
        <v>35</v>
      </c>
      <c r="D455" s="241"/>
      <c r="E455" s="241"/>
      <c r="F455" s="241"/>
      <c r="G455" s="242"/>
      <c r="H455" s="243"/>
    </row>
    <row r="456" spans="1:8" ht="16.5">
      <c r="A456" s="174"/>
      <c r="B456" s="244"/>
      <c r="C456" s="245" t="s">
        <v>185</v>
      </c>
      <c r="D456" s="246"/>
      <c r="E456" s="245" t="s">
        <v>156</v>
      </c>
      <c r="F456" s="246"/>
      <c r="G456" s="245" t="s">
        <v>29</v>
      </c>
      <c r="H456" s="247"/>
    </row>
    <row r="457" spans="1:8" ht="16.5">
      <c r="A457" s="174"/>
      <c r="B457" s="248"/>
      <c r="C457" s="249" t="s">
        <v>12</v>
      </c>
      <c r="D457" s="250" t="s">
        <v>13</v>
      </c>
      <c r="E457" s="249" t="s">
        <v>12</v>
      </c>
      <c r="F457" s="250" t="s">
        <v>13</v>
      </c>
      <c r="G457" s="251" t="s">
        <v>12</v>
      </c>
      <c r="H457" s="252" t="s">
        <v>13</v>
      </c>
    </row>
    <row r="458" spans="1:8" ht="18.75">
      <c r="A458" s="177" t="s">
        <v>184</v>
      </c>
      <c r="B458" s="199" t="s">
        <v>79</v>
      </c>
      <c r="C458" s="202">
        <v>1896.7</v>
      </c>
      <c r="D458" s="203">
        <v>4.070110534820293</v>
      </c>
      <c r="E458" s="202">
        <v>1424.9</v>
      </c>
      <c r="F458" s="203">
        <v>3.7081759958777805</v>
      </c>
      <c r="G458" s="202">
        <v>471.8</v>
      </c>
      <c r="H458" s="205">
        <v>33.11109551547477</v>
      </c>
    </row>
    <row r="459" spans="1:8" ht="16.5">
      <c r="A459" s="174"/>
      <c r="B459" s="201" t="s">
        <v>31</v>
      </c>
      <c r="C459" s="204">
        <v>1405.9</v>
      </c>
      <c r="D459" s="196">
        <v>3.0169074713469977</v>
      </c>
      <c r="E459" s="204">
        <v>1019</v>
      </c>
      <c r="F459" s="196">
        <v>2.651857210891612</v>
      </c>
      <c r="G459" s="204">
        <v>386.9</v>
      </c>
      <c r="H459" s="198">
        <v>37.968596663395495</v>
      </c>
    </row>
    <row r="460" spans="1:8" ht="16.5">
      <c r="A460" s="174"/>
      <c r="B460" s="201" t="s">
        <v>58</v>
      </c>
      <c r="C460" s="204">
        <v>73.1</v>
      </c>
      <c r="D460" s="196">
        <v>0.1568645964545597</v>
      </c>
      <c r="E460" s="204">
        <v>76.1</v>
      </c>
      <c r="F460" s="196">
        <v>0.19804350711369154</v>
      </c>
      <c r="G460" s="204">
        <v>-3</v>
      </c>
      <c r="H460" s="198">
        <v>-3.942181340341655</v>
      </c>
    </row>
    <row r="461" spans="1:8" ht="17.25" thickBot="1">
      <c r="A461" s="178"/>
      <c r="B461" s="200" t="s">
        <v>33</v>
      </c>
      <c r="C461" s="206">
        <v>417.7</v>
      </c>
      <c r="D461" s="207">
        <v>0.8963384670187359</v>
      </c>
      <c r="E461" s="206">
        <v>329.8</v>
      </c>
      <c r="F461" s="207">
        <v>0.8582752778724766</v>
      </c>
      <c r="G461" s="206">
        <v>87.9</v>
      </c>
      <c r="H461" s="208">
        <v>26.652516676773796</v>
      </c>
    </row>
    <row r="462" ht="16.5" thickTop="1"/>
    <row r="463" spans="1:8" ht="21" thickBot="1">
      <c r="A463" s="1"/>
      <c r="C463" s="63"/>
      <c r="D463" s="64"/>
      <c r="E463" s="65"/>
      <c r="F463" s="65"/>
      <c r="G463" s="65"/>
      <c r="H463" s="40" t="s">
        <v>16</v>
      </c>
    </row>
    <row r="464" spans="1:8" ht="21.75" thickTop="1">
      <c r="A464" s="168"/>
      <c r="B464" s="239"/>
      <c r="C464" s="240" t="s">
        <v>35</v>
      </c>
      <c r="D464" s="241"/>
      <c r="E464" s="241"/>
      <c r="F464" s="241"/>
      <c r="G464" s="242"/>
      <c r="H464" s="243"/>
    </row>
    <row r="465" spans="1:8" ht="16.5">
      <c r="A465" s="174"/>
      <c r="B465" s="244"/>
      <c r="C465" s="245" t="s">
        <v>188</v>
      </c>
      <c r="D465" s="246"/>
      <c r="E465" s="245" t="s">
        <v>189</v>
      </c>
      <c r="F465" s="246"/>
      <c r="G465" s="245" t="s">
        <v>29</v>
      </c>
      <c r="H465" s="247"/>
    </row>
    <row r="466" spans="1:8" ht="16.5">
      <c r="A466" s="174"/>
      <c r="B466" s="248"/>
      <c r="C466" s="249" t="s">
        <v>12</v>
      </c>
      <c r="D466" s="250" t="s">
        <v>13</v>
      </c>
      <c r="E466" s="249" t="s">
        <v>12</v>
      </c>
      <c r="F466" s="250" t="s">
        <v>13</v>
      </c>
      <c r="G466" s="251" t="s">
        <v>12</v>
      </c>
      <c r="H466" s="252" t="s">
        <v>13</v>
      </c>
    </row>
    <row r="467" spans="1:8" ht="18.75">
      <c r="A467" s="177" t="s">
        <v>187</v>
      </c>
      <c r="B467" s="199" t="s">
        <v>79</v>
      </c>
      <c r="C467" s="202">
        <v>3135.4</v>
      </c>
      <c r="D467" s="203">
        <v>4.246765894219582</v>
      </c>
      <c r="E467" s="202">
        <v>2447.4</v>
      </c>
      <c r="F467" s="203">
        <v>3.9613351418369698</v>
      </c>
      <c r="G467" s="202">
        <v>688</v>
      </c>
      <c r="H467" s="205">
        <v>28.111465228405663</v>
      </c>
    </row>
    <row r="468" spans="1:8" ht="16.5">
      <c r="A468" s="174"/>
      <c r="B468" s="201" t="s">
        <v>31</v>
      </c>
      <c r="C468" s="204">
        <v>2334.2</v>
      </c>
      <c r="D468" s="196">
        <v>3.161574583876809</v>
      </c>
      <c r="E468" s="204">
        <v>1786</v>
      </c>
      <c r="F468" s="196">
        <v>2.890800262858882</v>
      </c>
      <c r="G468" s="204">
        <v>548.2</v>
      </c>
      <c r="H468" s="198">
        <v>30.694288913773793</v>
      </c>
    </row>
    <row r="469" spans="1:8" ht="16.5">
      <c r="A469" s="174"/>
      <c r="B469" s="201" t="s">
        <v>58</v>
      </c>
      <c r="C469" s="204">
        <v>112.3</v>
      </c>
      <c r="D469" s="196">
        <v>0.15210557183161927</v>
      </c>
      <c r="E469" s="204">
        <v>116.2</v>
      </c>
      <c r="F469" s="196">
        <v>0.18808006189485</v>
      </c>
      <c r="G469" s="204">
        <v>-3.9000000000000057</v>
      </c>
      <c r="H469" s="198">
        <v>-3.3562822719449326</v>
      </c>
    </row>
    <row r="470" spans="1:8" ht="17.25" thickBot="1">
      <c r="A470" s="178"/>
      <c r="B470" s="200" t="s">
        <v>33</v>
      </c>
      <c r="C470" s="206">
        <v>688.9</v>
      </c>
      <c r="D470" s="207">
        <v>0.9330857385111533</v>
      </c>
      <c r="E470" s="206">
        <v>545.2</v>
      </c>
      <c r="F470" s="207">
        <v>0.8824548170832378</v>
      </c>
      <c r="G470" s="206">
        <v>143.7</v>
      </c>
      <c r="H470" s="208">
        <v>26.35730007336756</v>
      </c>
    </row>
    <row r="471" ht="16.5" thickTop="1"/>
    <row r="472" spans="1:8" ht="21" thickBot="1">
      <c r="A472" s="1"/>
      <c r="C472" s="63"/>
      <c r="D472" s="64"/>
      <c r="E472" s="65"/>
      <c r="F472" s="65"/>
      <c r="G472" s="65"/>
      <c r="H472" s="40" t="s">
        <v>16</v>
      </c>
    </row>
    <row r="473" spans="1:8" ht="21.75" thickTop="1">
      <c r="A473" s="168"/>
      <c r="B473" s="239"/>
      <c r="C473" s="240" t="s">
        <v>35</v>
      </c>
      <c r="D473" s="241"/>
      <c r="E473" s="241"/>
      <c r="F473" s="241"/>
      <c r="G473" s="242"/>
      <c r="H473" s="243"/>
    </row>
    <row r="474" spans="1:8" ht="16.5">
      <c r="A474" s="174"/>
      <c r="B474" s="244"/>
      <c r="C474" s="245" t="s">
        <v>193</v>
      </c>
      <c r="D474" s="246"/>
      <c r="E474" s="245" t="s">
        <v>194</v>
      </c>
      <c r="F474" s="246"/>
      <c r="G474" s="245" t="s">
        <v>29</v>
      </c>
      <c r="H474" s="247"/>
    </row>
    <row r="475" spans="1:8" ht="16.5">
      <c r="A475" s="174"/>
      <c r="B475" s="248"/>
      <c r="C475" s="249" t="s">
        <v>12</v>
      </c>
      <c r="D475" s="250" t="s">
        <v>13</v>
      </c>
      <c r="E475" s="249" t="s">
        <v>12</v>
      </c>
      <c r="F475" s="250" t="s">
        <v>13</v>
      </c>
      <c r="G475" s="251" t="s">
        <v>12</v>
      </c>
      <c r="H475" s="252" t="s">
        <v>13</v>
      </c>
    </row>
    <row r="476" spans="1:8" ht="18.75">
      <c r="A476" s="177" t="s">
        <v>192</v>
      </c>
      <c r="B476" s="199" t="s">
        <v>79</v>
      </c>
      <c r="C476" s="202">
        <v>4332.5</v>
      </c>
      <c r="D476" s="203">
        <v>4.284343973735217</v>
      </c>
      <c r="E476" s="202">
        <v>3431.1</v>
      </c>
      <c r="F476" s="203">
        <v>4.0990872598681065</v>
      </c>
      <c r="G476" s="202">
        <v>901.4</v>
      </c>
      <c r="H476" s="205">
        <v>26.27145813296028</v>
      </c>
    </row>
    <row r="477" spans="1:8" ht="16.5">
      <c r="A477" s="174"/>
      <c r="B477" s="201" t="s">
        <v>31</v>
      </c>
      <c r="C477" s="204">
        <v>3250.6</v>
      </c>
      <c r="D477" s="196">
        <v>3.2144693643447644</v>
      </c>
      <c r="E477" s="204">
        <v>2535.5</v>
      </c>
      <c r="F477" s="196">
        <v>3.029126445570104</v>
      </c>
      <c r="G477" s="204">
        <v>715.1</v>
      </c>
      <c r="H477" s="198">
        <v>28.203510155787814</v>
      </c>
    </row>
    <row r="478" spans="1:8" ht="16.5">
      <c r="A478" s="174"/>
      <c r="B478" s="201" t="s">
        <v>58</v>
      </c>
      <c r="C478" s="204">
        <v>149</v>
      </c>
      <c r="D478" s="196">
        <v>0.14734385506902417</v>
      </c>
      <c r="E478" s="204">
        <v>147.4</v>
      </c>
      <c r="F478" s="196">
        <v>0.17609672178151584</v>
      </c>
      <c r="G478" s="204">
        <v>1.5999999999999943</v>
      </c>
      <c r="H478" s="198">
        <v>1.085481682496603</v>
      </c>
    </row>
    <row r="479" spans="1:8" ht="17.25" thickBot="1">
      <c r="A479" s="178"/>
      <c r="B479" s="200" t="s">
        <v>33</v>
      </c>
      <c r="C479" s="206">
        <v>932.9</v>
      </c>
      <c r="D479" s="207">
        <v>0.9225307543214271</v>
      </c>
      <c r="E479" s="206">
        <v>748.2</v>
      </c>
      <c r="F479" s="207">
        <v>0.8938640925164868</v>
      </c>
      <c r="G479" s="206">
        <v>184.7</v>
      </c>
      <c r="H479" s="208">
        <v>24.685912857524706</v>
      </c>
    </row>
    <row r="480" ht="16.5" thickTop="1"/>
    <row r="481" spans="1:8" ht="21" thickBot="1">
      <c r="A481" s="1"/>
      <c r="C481" s="63"/>
      <c r="D481" s="64"/>
      <c r="E481" s="65"/>
      <c r="F481" s="65"/>
      <c r="G481" s="65"/>
      <c r="H481" s="40" t="s">
        <v>16</v>
      </c>
    </row>
    <row r="482" spans="1:8" ht="21.75" thickTop="1">
      <c r="A482" s="168"/>
      <c r="B482" s="239"/>
      <c r="C482" s="240" t="s">
        <v>35</v>
      </c>
      <c r="D482" s="241"/>
      <c r="E482" s="241"/>
      <c r="F482" s="241"/>
      <c r="G482" s="242"/>
      <c r="H482" s="243"/>
    </row>
    <row r="483" spans="1:8" ht="16.5">
      <c r="A483" s="174"/>
      <c r="B483" s="244"/>
      <c r="C483" s="245" t="s">
        <v>197</v>
      </c>
      <c r="D483" s="246"/>
      <c r="E483" s="245" t="s">
        <v>198</v>
      </c>
      <c r="F483" s="246"/>
      <c r="G483" s="245" t="s">
        <v>29</v>
      </c>
      <c r="H483" s="247"/>
    </row>
    <row r="484" spans="1:8" ht="16.5">
      <c r="A484" s="174"/>
      <c r="B484" s="248"/>
      <c r="C484" s="249" t="s">
        <v>12</v>
      </c>
      <c r="D484" s="250" t="s">
        <v>13</v>
      </c>
      <c r="E484" s="249" t="s">
        <v>12</v>
      </c>
      <c r="F484" s="250" t="s">
        <v>13</v>
      </c>
      <c r="G484" s="251" t="s">
        <v>12</v>
      </c>
      <c r="H484" s="252" t="s">
        <v>13</v>
      </c>
    </row>
    <row r="485" spans="1:8" ht="18.75">
      <c r="A485" s="177" t="s">
        <v>196</v>
      </c>
      <c r="B485" s="199" t="s">
        <v>79</v>
      </c>
      <c r="C485" s="202">
        <v>5492.1</v>
      </c>
      <c r="D485" s="203">
        <v>4.258220883820607</v>
      </c>
      <c r="E485" s="202">
        <v>4549.1</v>
      </c>
      <c r="F485" s="203">
        <v>4.1670445229164095</v>
      </c>
      <c r="G485" s="202">
        <v>943</v>
      </c>
      <c r="H485" s="205">
        <v>20.729375041216947</v>
      </c>
    </row>
    <row r="486" spans="1:8" ht="16.5">
      <c r="A486" s="174"/>
      <c r="B486" s="201" t="s">
        <v>31</v>
      </c>
      <c r="C486" s="204">
        <v>4145.7</v>
      </c>
      <c r="D486" s="196">
        <v>3.2143089743549984</v>
      </c>
      <c r="E486" s="204">
        <v>3390.4</v>
      </c>
      <c r="F486" s="196">
        <v>3.105657767579476</v>
      </c>
      <c r="G486" s="204">
        <v>755.3</v>
      </c>
      <c r="H486" s="198">
        <v>22.27760736196318</v>
      </c>
    </row>
    <row r="487" spans="1:8" ht="16.5">
      <c r="A487" s="174"/>
      <c r="B487" s="201" t="s">
        <v>58</v>
      </c>
      <c r="C487" s="204">
        <v>183.2</v>
      </c>
      <c r="D487" s="196">
        <v>0.1420414897609175</v>
      </c>
      <c r="E487" s="204">
        <v>185.1</v>
      </c>
      <c r="F487" s="196">
        <v>0.16955440442984926</v>
      </c>
      <c r="G487" s="204">
        <v>-1.9000000000000057</v>
      </c>
      <c r="H487" s="198">
        <v>-1.0264721772015206</v>
      </c>
    </row>
    <row r="488" spans="1:8" ht="17.25" thickBot="1">
      <c r="A488" s="178"/>
      <c r="B488" s="200" t="s">
        <v>33</v>
      </c>
      <c r="C488" s="206">
        <v>1163.2</v>
      </c>
      <c r="D488" s="207">
        <v>0.9018704197046902</v>
      </c>
      <c r="E488" s="206">
        <v>973.6</v>
      </c>
      <c r="F488" s="207">
        <v>0.891832350907084</v>
      </c>
      <c r="G488" s="206">
        <v>189.6</v>
      </c>
      <c r="H488" s="208">
        <v>19.47411668036154</v>
      </c>
    </row>
    <row r="489" ht="16.5" thickTop="1"/>
    <row r="490" spans="1:8" ht="21" thickBot="1">
      <c r="A490" s="1"/>
      <c r="C490" s="63"/>
      <c r="D490" s="64"/>
      <c r="E490" s="65"/>
      <c r="F490" s="65"/>
      <c r="G490" s="65"/>
      <c r="H490" s="40" t="s">
        <v>16</v>
      </c>
    </row>
    <row r="491" spans="1:8" ht="21.75" thickTop="1">
      <c r="A491" s="168"/>
      <c r="B491" s="239"/>
      <c r="C491" s="240" t="s">
        <v>35</v>
      </c>
      <c r="D491" s="241"/>
      <c r="E491" s="241"/>
      <c r="F491" s="241"/>
      <c r="G491" s="242"/>
      <c r="H491" s="243"/>
    </row>
    <row r="492" spans="1:8" ht="16.5">
      <c r="A492" s="174"/>
      <c r="B492" s="244"/>
      <c r="C492" s="245" t="s">
        <v>203</v>
      </c>
      <c r="D492" s="246"/>
      <c r="E492" s="245" t="s">
        <v>204</v>
      </c>
      <c r="F492" s="246"/>
      <c r="G492" s="245" t="s">
        <v>29</v>
      </c>
      <c r="H492" s="247"/>
    </row>
    <row r="493" spans="1:8" ht="16.5">
      <c r="A493" s="174"/>
      <c r="B493" s="248"/>
      <c r="C493" s="249" t="s">
        <v>12</v>
      </c>
      <c r="D493" s="250" t="s">
        <v>13</v>
      </c>
      <c r="E493" s="249" t="s">
        <v>12</v>
      </c>
      <c r="F493" s="250" t="s">
        <v>13</v>
      </c>
      <c r="G493" s="251" t="s">
        <v>12</v>
      </c>
      <c r="H493" s="252" t="s">
        <v>13</v>
      </c>
    </row>
    <row r="494" spans="1:8" ht="18.75">
      <c r="A494" s="177" t="s">
        <v>202</v>
      </c>
      <c r="B494" s="199" t="s">
        <v>79</v>
      </c>
      <c r="C494" s="202">
        <v>6511.6</v>
      </c>
      <c r="D494" s="203">
        <v>4.22437533856439</v>
      </c>
      <c r="E494" s="202">
        <v>5501.7</v>
      </c>
      <c r="F494" s="203">
        <v>4.171639493673958</v>
      </c>
      <c r="G494" s="202">
        <v>1009.9</v>
      </c>
      <c r="H494" s="205">
        <v>18.356144464438273</v>
      </c>
    </row>
    <row r="495" spans="1:8" ht="16.5">
      <c r="A495" s="174"/>
      <c r="B495" s="201" t="s">
        <v>31</v>
      </c>
      <c r="C495" s="204">
        <v>4912.4</v>
      </c>
      <c r="D495" s="196">
        <v>3.1869005180237893</v>
      </c>
      <c r="E495" s="204">
        <v>4109.2</v>
      </c>
      <c r="F495" s="196">
        <v>3.1157825776405526</v>
      </c>
      <c r="G495" s="204">
        <v>803.2</v>
      </c>
      <c r="H495" s="198">
        <v>19.54638372432589</v>
      </c>
    </row>
    <row r="496" spans="1:8" ht="16.5">
      <c r="A496" s="174"/>
      <c r="B496" s="201" t="s">
        <v>58</v>
      </c>
      <c r="C496" s="204">
        <v>221.5</v>
      </c>
      <c r="D496" s="196">
        <v>0.1436972691031409</v>
      </c>
      <c r="E496" s="204">
        <v>224.4</v>
      </c>
      <c r="F496" s="196">
        <v>0.1701502994311642</v>
      </c>
      <c r="G496" s="204">
        <v>-2.9000000000000057</v>
      </c>
      <c r="H496" s="198">
        <v>-1.292335115864529</v>
      </c>
    </row>
    <row r="497" spans="1:8" ht="17.25" thickBot="1">
      <c r="A497" s="178"/>
      <c r="B497" s="200" t="s">
        <v>33</v>
      </c>
      <c r="C497" s="206">
        <v>1377.7</v>
      </c>
      <c r="D497" s="207">
        <v>0.8937775514374593</v>
      </c>
      <c r="E497" s="206">
        <v>1168.1</v>
      </c>
      <c r="F497" s="207">
        <v>0.8857066166022409</v>
      </c>
      <c r="G497" s="206">
        <v>209.6</v>
      </c>
      <c r="H497" s="208">
        <v>17.943669206403577</v>
      </c>
    </row>
    <row r="498" ht="16.5" thickTop="1"/>
    <row r="499" spans="1:8" ht="21" thickBot="1">
      <c r="A499" s="1"/>
      <c r="C499" s="63"/>
      <c r="D499" s="64"/>
      <c r="E499" s="65"/>
      <c r="F499" s="65"/>
      <c r="G499" s="65"/>
      <c r="H499" s="40" t="s">
        <v>16</v>
      </c>
    </row>
    <row r="500" spans="1:8" ht="21.75" thickTop="1">
      <c r="A500" s="168"/>
      <c r="B500" s="239"/>
      <c r="C500" s="240" t="s">
        <v>35</v>
      </c>
      <c r="D500" s="241"/>
      <c r="E500" s="241"/>
      <c r="F500" s="241"/>
      <c r="G500" s="242"/>
      <c r="H500" s="243"/>
    </row>
    <row r="501" spans="1:8" ht="16.5">
      <c r="A501" s="174"/>
      <c r="B501" s="244"/>
      <c r="C501" s="245" t="s">
        <v>207</v>
      </c>
      <c r="D501" s="246"/>
      <c r="E501" s="245" t="s">
        <v>208</v>
      </c>
      <c r="F501" s="246"/>
      <c r="G501" s="245" t="s">
        <v>29</v>
      </c>
      <c r="H501" s="247"/>
    </row>
    <row r="502" spans="1:8" ht="16.5">
      <c r="A502" s="174"/>
      <c r="B502" s="248"/>
      <c r="C502" s="249" t="s">
        <v>12</v>
      </c>
      <c r="D502" s="250" t="s">
        <v>13</v>
      </c>
      <c r="E502" s="249" t="s">
        <v>12</v>
      </c>
      <c r="F502" s="250" t="s">
        <v>13</v>
      </c>
      <c r="G502" s="251" t="s">
        <v>12</v>
      </c>
      <c r="H502" s="252" t="s">
        <v>13</v>
      </c>
    </row>
    <row r="503" spans="1:8" ht="18.75">
      <c r="A503" s="177" t="s">
        <v>206</v>
      </c>
      <c r="B503" s="199" t="s">
        <v>79</v>
      </c>
      <c r="C503" s="202">
        <v>7594.5</v>
      </c>
      <c r="D503" s="203">
        <v>4.166963869303998</v>
      </c>
      <c r="E503" s="202">
        <v>6445.5</v>
      </c>
      <c r="F503" s="203">
        <v>4.137483462583553</v>
      </c>
      <c r="G503" s="202">
        <v>1149</v>
      </c>
      <c r="H503" s="205">
        <v>17.8263905050035</v>
      </c>
    </row>
    <row r="504" spans="1:8" ht="16.5">
      <c r="A504" s="174"/>
      <c r="B504" s="201" t="s">
        <v>31</v>
      </c>
      <c r="C504" s="204">
        <v>5725.3</v>
      </c>
      <c r="D504" s="196">
        <v>3.1413678637074427</v>
      </c>
      <c r="E504" s="204">
        <v>4818.4</v>
      </c>
      <c r="F504" s="196">
        <v>3.0930184339636324</v>
      </c>
      <c r="G504" s="204">
        <v>906.9000000000005</v>
      </c>
      <c r="H504" s="198">
        <v>18.82160053129671</v>
      </c>
    </row>
    <row r="505" spans="1:8" ht="16.5">
      <c r="A505" s="174"/>
      <c r="B505" s="201" t="s">
        <v>58</v>
      </c>
      <c r="C505" s="204">
        <v>264.7</v>
      </c>
      <c r="D505" s="196">
        <v>0.14523607034100572</v>
      </c>
      <c r="E505" s="204">
        <v>272.4</v>
      </c>
      <c r="F505" s="196">
        <v>0.17485850519087112</v>
      </c>
      <c r="G505" s="204">
        <v>-7.699999999999989</v>
      </c>
      <c r="H505" s="198">
        <v>-2.826725403817909</v>
      </c>
    </row>
    <row r="506" spans="1:8" ht="17.25" thickBot="1">
      <c r="A506" s="178"/>
      <c r="B506" s="200" t="s">
        <v>33</v>
      </c>
      <c r="C506" s="206">
        <v>1604.5</v>
      </c>
      <c r="D506" s="207">
        <v>0.8803599352555486</v>
      </c>
      <c r="E506" s="206">
        <v>1354.7</v>
      </c>
      <c r="F506" s="207">
        <v>0.8696065234290498</v>
      </c>
      <c r="G506" s="206">
        <v>249.8</v>
      </c>
      <c r="H506" s="208">
        <v>18.439506901897083</v>
      </c>
    </row>
    <row r="507" spans="1:8" ht="21.75" thickBot="1" thickTop="1">
      <c r="A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239"/>
      <c r="C508" s="240" t="s">
        <v>35</v>
      </c>
      <c r="D508" s="241"/>
      <c r="E508" s="241"/>
      <c r="F508" s="241"/>
      <c r="G508" s="242"/>
      <c r="H508" s="243"/>
    </row>
    <row r="509" spans="1:8" ht="16.5">
      <c r="A509" s="174"/>
      <c r="B509" s="244"/>
      <c r="C509" s="245" t="s">
        <v>213</v>
      </c>
      <c r="D509" s="246"/>
      <c r="E509" s="245" t="s">
        <v>214</v>
      </c>
      <c r="F509" s="246"/>
      <c r="G509" s="245" t="s">
        <v>29</v>
      </c>
      <c r="H509" s="247"/>
    </row>
    <row r="510" spans="1:8" ht="16.5">
      <c r="A510" s="174"/>
      <c r="B510" s="248"/>
      <c r="C510" s="249" t="s">
        <v>12</v>
      </c>
      <c r="D510" s="250" t="s">
        <v>13</v>
      </c>
      <c r="E510" s="249" t="s">
        <v>12</v>
      </c>
      <c r="F510" s="250" t="s">
        <v>13</v>
      </c>
      <c r="G510" s="251" t="s">
        <v>12</v>
      </c>
      <c r="H510" s="252" t="s">
        <v>13</v>
      </c>
    </row>
    <row r="511" spans="1:8" ht="18.75">
      <c r="A511" s="177" t="s">
        <v>212</v>
      </c>
      <c r="B511" s="199" t="s">
        <v>79</v>
      </c>
      <c r="C511" s="202">
        <v>8632.1</v>
      </c>
      <c r="D511" s="203">
        <v>4.149327929143067</v>
      </c>
      <c r="E511" s="202">
        <v>7381.2</v>
      </c>
      <c r="F511" s="203">
        <v>4.104515790363407</v>
      </c>
      <c r="G511" s="202">
        <v>1250.9</v>
      </c>
      <c r="H511" s="205">
        <v>16.947108871186266</v>
      </c>
    </row>
    <row r="512" spans="1:8" ht="16.5">
      <c r="A512" s="174"/>
      <c r="B512" s="201" t="s">
        <v>31</v>
      </c>
      <c r="C512" s="204">
        <v>6513.7</v>
      </c>
      <c r="D512" s="196">
        <v>3.1310431218427954</v>
      </c>
      <c r="E512" s="204">
        <v>5530.4</v>
      </c>
      <c r="F512" s="196">
        <v>3.0753284190952397</v>
      </c>
      <c r="G512" s="204">
        <v>983.3</v>
      </c>
      <c r="H512" s="198">
        <v>17.7799074208014</v>
      </c>
    </row>
    <row r="513" spans="1:8" ht="16.5">
      <c r="A513" s="174"/>
      <c r="B513" s="201" t="s">
        <v>58</v>
      </c>
      <c r="C513" s="204">
        <v>302.8</v>
      </c>
      <c r="D513" s="196">
        <v>0.1455516614664474</v>
      </c>
      <c r="E513" s="204">
        <v>314.9</v>
      </c>
      <c r="F513" s="196">
        <v>0.1751086574520995</v>
      </c>
      <c r="G513" s="204">
        <v>-12.1</v>
      </c>
      <c r="H513" s="198">
        <v>-3.84248967926325</v>
      </c>
    </row>
    <row r="514" spans="1:8" ht="17.25" thickBot="1">
      <c r="A514" s="178"/>
      <c r="B514" s="200" t="s">
        <v>33</v>
      </c>
      <c r="C514" s="206">
        <v>1815.6</v>
      </c>
      <c r="D514" s="207">
        <v>0.872733145833824</v>
      </c>
      <c r="E514" s="206">
        <v>1535.9</v>
      </c>
      <c r="F514" s="207">
        <v>0.8540787138160675</v>
      </c>
      <c r="G514" s="206">
        <v>279.7</v>
      </c>
      <c r="H514" s="208">
        <v>18.210821016993272</v>
      </c>
    </row>
    <row r="515" ht="16.5" thickTop="1"/>
    <row r="516" spans="1:8" ht="21" thickBot="1">
      <c r="A516" s="1"/>
      <c r="C516" s="63"/>
      <c r="D516" s="64"/>
      <c r="E516" s="65"/>
      <c r="F516" s="65"/>
      <c r="G516" s="65"/>
      <c r="H516" s="40" t="s">
        <v>16</v>
      </c>
    </row>
    <row r="517" spans="1:8" ht="21.75" thickTop="1">
      <c r="A517" s="168"/>
      <c r="B517" s="239"/>
      <c r="C517" s="240" t="s">
        <v>35</v>
      </c>
      <c r="D517" s="241"/>
      <c r="E517" s="241"/>
      <c r="F517" s="241"/>
      <c r="G517" s="242"/>
      <c r="H517" s="243"/>
    </row>
    <row r="518" spans="1:8" ht="16.5">
      <c r="A518" s="174"/>
      <c r="B518" s="244"/>
      <c r="C518" s="245" t="s">
        <v>221</v>
      </c>
      <c r="D518" s="246"/>
      <c r="E518" s="245" t="s">
        <v>222</v>
      </c>
      <c r="F518" s="246"/>
      <c r="G518" s="245" t="s">
        <v>29</v>
      </c>
      <c r="H518" s="247"/>
    </row>
    <row r="519" spans="1:8" ht="16.5">
      <c r="A519" s="174"/>
      <c r="B519" s="248"/>
      <c r="C519" s="249" t="s">
        <v>12</v>
      </c>
      <c r="D519" s="250" t="s">
        <v>13</v>
      </c>
      <c r="E519" s="249" t="s">
        <v>12</v>
      </c>
      <c r="F519" s="250" t="s">
        <v>13</v>
      </c>
      <c r="G519" s="251" t="s">
        <v>12</v>
      </c>
      <c r="H519" s="252" t="s">
        <v>13</v>
      </c>
    </row>
    <row r="520" spans="1:8" ht="18.75">
      <c r="A520" s="177" t="s">
        <v>219</v>
      </c>
      <c r="B520" s="199" t="s">
        <v>79</v>
      </c>
      <c r="C520" s="202">
        <v>9662.4</v>
      </c>
      <c r="D520" s="203">
        <v>4.153064746358482</v>
      </c>
      <c r="E520" s="202">
        <v>8287.4</v>
      </c>
      <c r="F520" s="203">
        <v>4.098068012678821</v>
      </c>
      <c r="G520" s="202">
        <v>1375</v>
      </c>
      <c r="H520" s="205">
        <v>16.591452083886395</v>
      </c>
    </row>
    <row r="521" spans="1:8" ht="16.5">
      <c r="A521" s="174"/>
      <c r="B521" s="201" t="s">
        <v>31</v>
      </c>
      <c r="C521" s="204">
        <v>7301.4</v>
      </c>
      <c r="D521" s="196">
        <v>3.1382665734250104</v>
      </c>
      <c r="E521" s="204">
        <v>6218.7</v>
      </c>
      <c r="F521" s="196">
        <v>3.0751086650150574</v>
      </c>
      <c r="G521" s="204">
        <v>1082.7</v>
      </c>
      <c r="H521" s="198">
        <v>17.41039123932655</v>
      </c>
    </row>
    <row r="522" spans="1:8" ht="16.5">
      <c r="A522" s="174"/>
      <c r="B522" s="201" t="s">
        <v>58</v>
      </c>
      <c r="C522" s="204">
        <v>337.4</v>
      </c>
      <c r="D522" s="196">
        <v>0.14502028951620216</v>
      </c>
      <c r="E522" s="204">
        <v>352.7</v>
      </c>
      <c r="F522" s="196">
        <v>0.17440796728428945</v>
      </c>
      <c r="G522" s="204">
        <v>-15.3</v>
      </c>
      <c r="H522" s="198">
        <v>-4.337964275588324</v>
      </c>
    </row>
    <row r="523" spans="1:8" ht="17.25" thickBot="1">
      <c r="A523" s="178"/>
      <c r="B523" s="200" t="s">
        <v>33</v>
      </c>
      <c r="C523" s="206">
        <v>2023.6</v>
      </c>
      <c r="D523" s="207">
        <v>0.8697778834172695</v>
      </c>
      <c r="E523" s="206">
        <v>1716</v>
      </c>
      <c r="F523" s="207">
        <v>0.8485513803794746</v>
      </c>
      <c r="G523" s="206">
        <v>307.6</v>
      </c>
      <c r="H523" s="208">
        <v>17.92540792540791</v>
      </c>
    </row>
    <row r="524" ht="16.5" thickTop="1"/>
    <row r="525" spans="1:8" ht="21" thickBot="1">
      <c r="A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239"/>
      <c r="C526" s="240" t="s">
        <v>35</v>
      </c>
      <c r="D526" s="241"/>
      <c r="E526" s="241"/>
      <c r="F526" s="241"/>
      <c r="G526" s="242"/>
      <c r="H526" s="243"/>
    </row>
    <row r="527" spans="1:8" ht="16.5">
      <c r="A527" s="174"/>
      <c r="B527" s="244"/>
      <c r="C527" s="245" t="s">
        <v>223</v>
      </c>
      <c r="D527" s="246"/>
      <c r="E527" s="245" t="s">
        <v>224</v>
      </c>
      <c r="F527" s="246"/>
      <c r="G527" s="245" t="s">
        <v>29</v>
      </c>
      <c r="H527" s="247"/>
    </row>
    <row r="528" spans="1:8" ht="16.5">
      <c r="A528" s="174"/>
      <c r="B528" s="248"/>
      <c r="C528" s="249" t="s">
        <v>12</v>
      </c>
      <c r="D528" s="250" t="s">
        <v>13</v>
      </c>
      <c r="E528" s="249" t="s">
        <v>12</v>
      </c>
      <c r="F528" s="250" t="s">
        <v>13</v>
      </c>
      <c r="G528" s="251" t="s">
        <v>12</v>
      </c>
      <c r="H528" s="252" t="s">
        <v>13</v>
      </c>
    </row>
    <row r="529" spans="1:8" ht="18.75">
      <c r="A529" s="177" t="s">
        <v>220</v>
      </c>
      <c r="B529" s="199" t="s">
        <v>79</v>
      </c>
      <c r="C529" s="202">
        <v>10787.4</v>
      </c>
      <c r="D529" s="203">
        <v>4.1541079550508835</v>
      </c>
      <c r="E529" s="202">
        <v>9302.9</v>
      </c>
      <c r="F529" s="203">
        <v>4.108746251385717</v>
      </c>
      <c r="G529" s="202">
        <v>1484.5</v>
      </c>
      <c r="H529" s="205">
        <v>15.957389631190267</v>
      </c>
    </row>
    <row r="530" spans="1:8" ht="16.5">
      <c r="A530" s="174"/>
      <c r="B530" s="201" t="s">
        <v>31</v>
      </c>
      <c r="C530" s="204">
        <v>8173.2</v>
      </c>
      <c r="D530" s="196">
        <v>3.147408563529848</v>
      </c>
      <c r="E530" s="204">
        <v>6998.6</v>
      </c>
      <c r="F530" s="196">
        <v>3.09102231722883</v>
      </c>
      <c r="G530" s="204">
        <v>1174.6</v>
      </c>
      <c r="H530" s="198">
        <v>16.78335667133426</v>
      </c>
    </row>
    <row r="531" spans="1:8" ht="16.5">
      <c r="A531" s="174"/>
      <c r="B531" s="201" t="s">
        <v>58</v>
      </c>
      <c r="C531" s="204">
        <v>368.2</v>
      </c>
      <c r="D531" s="196">
        <v>0.1417897314505567</v>
      </c>
      <c r="E531" s="204">
        <v>388.2</v>
      </c>
      <c r="F531" s="196">
        <v>0.17145355693256248</v>
      </c>
      <c r="G531" s="204">
        <v>-20</v>
      </c>
      <c r="H531" s="198">
        <v>-5.151983513652758</v>
      </c>
    </row>
    <row r="532" spans="1:8" ht="17.25" thickBot="1">
      <c r="A532" s="178"/>
      <c r="B532" s="200" t="s">
        <v>33</v>
      </c>
      <c r="C532" s="206">
        <v>2246</v>
      </c>
      <c r="D532" s="207">
        <v>0.864909660070479</v>
      </c>
      <c r="E532" s="206">
        <v>1916.1</v>
      </c>
      <c r="F532" s="207">
        <v>0.8462703772243251</v>
      </c>
      <c r="G532" s="206">
        <v>329.9</v>
      </c>
      <c r="H532" s="208">
        <v>17.21726423464329</v>
      </c>
    </row>
    <row r="533" ht="16.5" thickTop="1"/>
    <row r="534" spans="1:8" ht="21" thickBot="1">
      <c r="A534" s="1"/>
      <c r="C534" s="63"/>
      <c r="D534" s="64"/>
      <c r="E534" s="65"/>
      <c r="F534" s="65"/>
      <c r="G534" s="65"/>
      <c r="H534" s="40" t="s">
        <v>16</v>
      </c>
    </row>
    <row r="535" spans="1:8" ht="21.75" thickTop="1">
      <c r="A535" s="168"/>
      <c r="B535" s="239"/>
      <c r="C535" s="240" t="s">
        <v>35</v>
      </c>
      <c r="D535" s="241"/>
      <c r="E535" s="241"/>
      <c r="F535" s="241"/>
      <c r="G535" s="242"/>
      <c r="H535" s="243"/>
    </row>
    <row r="536" spans="1:8" ht="16.5">
      <c r="A536" s="174"/>
      <c r="B536" s="244"/>
      <c r="C536" s="245" t="s">
        <v>231</v>
      </c>
      <c r="D536" s="246"/>
      <c r="E536" s="245" t="s">
        <v>174</v>
      </c>
      <c r="F536" s="246"/>
      <c r="G536" s="245" t="s">
        <v>29</v>
      </c>
      <c r="H536" s="247"/>
    </row>
    <row r="537" spans="1:8" ht="16.5">
      <c r="A537" s="174"/>
      <c r="B537" s="248"/>
      <c r="C537" s="249" t="s">
        <v>12</v>
      </c>
      <c r="D537" s="250" t="s">
        <v>13</v>
      </c>
      <c r="E537" s="249" t="s">
        <v>12</v>
      </c>
      <c r="F537" s="250" t="s">
        <v>13</v>
      </c>
      <c r="G537" s="251" t="s">
        <v>12</v>
      </c>
      <c r="H537" s="252" t="s">
        <v>13</v>
      </c>
    </row>
    <row r="538" spans="1:8" ht="18.75">
      <c r="A538" s="177" t="s">
        <v>230</v>
      </c>
      <c r="B538" s="199" t="s">
        <v>79</v>
      </c>
      <c r="C538" s="202">
        <v>11767.3</v>
      </c>
      <c r="D538" s="203">
        <v>4.138287804653318</v>
      </c>
      <c r="E538" s="202">
        <v>10329.9</v>
      </c>
      <c r="F538" s="203">
        <v>4.118973699719524</v>
      </c>
      <c r="G538" s="202">
        <v>1437.4</v>
      </c>
      <c r="H538" s="205">
        <v>13.914945933648927</v>
      </c>
    </row>
    <row r="539" spans="1:8" ht="16.5">
      <c r="A539" s="174"/>
      <c r="B539" s="201" t="s">
        <v>31</v>
      </c>
      <c r="C539" s="204">
        <v>8929.1</v>
      </c>
      <c r="D539" s="196">
        <v>3.140158374183538</v>
      </c>
      <c r="E539" s="204">
        <v>7772.6</v>
      </c>
      <c r="F539" s="196">
        <v>3.099268625876337</v>
      </c>
      <c r="G539" s="204">
        <v>1156.5</v>
      </c>
      <c r="H539" s="198">
        <v>14.879191004297155</v>
      </c>
    </row>
    <row r="540" spans="1:8" ht="16.5">
      <c r="A540" s="174"/>
      <c r="B540" s="201" t="s">
        <v>58</v>
      </c>
      <c r="C540" s="204">
        <v>401.3</v>
      </c>
      <c r="D540" s="196">
        <v>0.1411279474482147</v>
      </c>
      <c r="E540" s="204">
        <v>423</v>
      </c>
      <c r="F540" s="196">
        <v>0.1686682228270708</v>
      </c>
      <c r="G540" s="204">
        <v>-21.7</v>
      </c>
      <c r="H540" s="198">
        <v>-5.130023640661941</v>
      </c>
    </row>
    <row r="541" spans="1:8" ht="17.25" thickBot="1">
      <c r="A541" s="178"/>
      <c r="B541" s="200" t="s">
        <v>33</v>
      </c>
      <c r="C541" s="206">
        <v>2436.9</v>
      </c>
      <c r="D541" s="207">
        <v>0.8570014830215659</v>
      </c>
      <c r="E541" s="206">
        <v>2134.3</v>
      </c>
      <c r="F541" s="207">
        <v>0.8510368510161164</v>
      </c>
      <c r="G541" s="206">
        <v>302.6</v>
      </c>
      <c r="H541" s="208">
        <v>14.177950616127056</v>
      </c>
    </row>
    <row r="542" ht="16.5" thickTop="1"/>
    <row r="543" spans="1:8" ht="21" thickBot="1">
      <c r="A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239"/>
      <c r="C544" s="240" t="s">
        <v>35</v>
      </c>
      <c r="D544" s="241"/>
      <c r="E544" s="241"/>
      <c r="F544" s="241"/>
      <c r="G544" s="242"/>
      <c r="H544" s="243"/>
    </row>
    <row r="545" spans="1:8" ht="16.5">
      <c r="A545" s="174"/>
      <c r="B545" s="244"/>
      <c r="C545" s="245" t="s">
        <v>233</v>
      </c>
      <c r="D545" s="246"/>
      <c r="E545" s="245" t="s">
        <v>234</v>
      </c>
      <c r="F545" s="246"/>
      <c r="G545" s="245" t="s">
        <v>29</v>
      </c>
      <c r="H545" s="247"/>
    </row>
    <row r="546" spans="1:8" ht="16.5">
      <c r="A546" s="174"/>
      <c r="B546" s="248"/>
      <c r="C546" s="249" t="s">
        <v>12</v>
      </c>
      <c r="D546" s="250" t="s">
        <v>13</v>
      </c>
      <c r="E546" s="249" t="s">
        <v>12</v>
      </c>
      <c r="F546" s="250" t="s">
        <v>13</v>
      </c>
      <c r="G546" s="251" t="s">
        <v>12</v>
      </c>
      <c r="H546" s="252" t="s">
        <v>13</v>
      </c>
    </row>
    <row r="547" spans="1:8" ht="18.75">
      <c r="A547" s="177" t="s">
        <v>232</v>
      </c>
      <c r="B547" s="199" t="s">
        <v>79</v>
      </c>
      <c r="C547" s="202">
        <v>12717.4</v>
      </c>
      <c r="D547" s="203">
        <v>4.125017474901824</v>
      </c>
      <c r="E547" s="202">
        <v>11301.3</v>
      </c>
      <c r="F547" s="203">
        <v>4.115536402102105</v>
      </c>
      <c r="G547" s="202">
        <v>1416.1</v>
      </c>
      <c r="H547" s="205">
        <v>12.530416854698135</v>
      </c>
    </row>
    <row r="548" spans="1:8" ht="16.5">
      <c r="A548" s="174"/>
      <c r="B548" s="201" t="s">
        <v>31</v>
      </c>
      <c r="C548" s="204">
        <v>9655.5</v>
      </c>
      <c r="D548" s="196">
        <v>3.131859203053656</v>
      </c>
      <c r="E548" s="204">
        <v>8493.8</v>
      </c>
      <c r="F548" s="196">
        <v>3.0931435403161456</v>
      </c>
      <c r="G548" s="204">
        <v>1161.7</v>
      </c>
      <c r="H548" s="198">
        <v>13.677035013774752</v>
      </c>
    </row>
    <row r="549" spans="1:8" ht="16.5">
      <c r="A549" s="174"/>
      <c r="B549" s="201" t="s">
        <v>58</v>
      </c>
      <c r="C549" s="204">
        <v>438.4</v>
      </c>
      <c r="D549" s="196">
        <v>0.14219947953174075</v>
      </c>
      <c r="E549" s="204">
        <v>463.2</v>
      </c>
      <c r="F549" s="196">
        <v>0.16868116601220168</v>
      </c>
      <c r="G549" s="204">
        <v>-24.8</v>
      </c>
      <c r="H549" s="198">
        <v>-5.354058721934374</v>
      </c>
    </row>
    <row r="550" spans="1:8" ht="17.25" thickBot="1">
      <c r="A550" s="178"/>
      <c r="B550" s="200" t="s">
        <v>33</v>
      </c>
      <c r="C550" s="206">
        <v>2623.5</v>
      </c>
      <c r="D550" s="207">
        <v>0.8509587923164277</v>
      </c>
      <c r="E550" s="206">
        <v>2344.3</v>
      </c>
      <c r="F550" s="207">
        <v>0.8537116957737574</v>
      </c>
      <c r="G550" s="206">
        <v>279.2</v>
      </c>
      <c r="H550" s="208">
        <v>11.909738514695212</v>
      </c>
    </row>
    <row r="551" ht="16.5" thickTop="1"/>
    <row r="552" spans="1:8" ht="21" thickBot="1">
      <c r="A552" s="1"/>
      <c r="C552" s="63"/>
      <c r="D552" s="64"/>
      <c r="E552" s="65"/>
      <c r="F552" s="65"/>
      <c r="G552" s="65"/>
      <c r="H552" s="40" t="s">
        <v>16</v>
      </c>
    </row>
    <row r="553" spans="1:8" ht="21.75" thickTop="1">
      <c r="A553" s="168"/>
      <c r="B553" s="261"/>
      <c r="C553" s="262" t="s">
        <v>35</v>
      </c>
      <c r="D553" s="263"/>
      <c r="E553" s="263"/>
      <c r="F553" s="263"/>
      <c r="G553" s="264"/>
      <c r="H553" s="265"/>
    </row>
    <row r="554" spans="1:8" ht="16.5">
      <c r="A554" s="174"/>
      <c r="B554" s="266"/>
      <c r="C554" s="267" t="s">
        <v>239</v>
      </c>
      <c r="D554" s="268"/>
      <c r="E554" s="267" t="s">
        <v>240</v>
      </c>
      <c r="F554" s="268"/>
      <c r="G554" s="267" t="s">
        <v>29</v>
      </c>
      <c r="H554" s="269"/>
    </row>
    <row r="555" spans="1:8" ht="16.5">
      <c r="A555" s="174"/>
      <c r="B555" s="270"/>
      <c r="C555" s="271" t="s">
        <v>12</v>
      </c>
      <c r="D555" s="272" t="s">
        <v>13</v>
      </c>
      <c r="E555" s="271" t="s">
        <v>12</v>
      </c>
      <c r="F555" s="272" t="s">
        <v>13</v>
      </c>
      <c r="G555" s="273" t="s">
        <v>12</v>
      </c>
      <c r="H555" s="274" t="s">
        <v>13</v>
      </c>
    </row>
    <row r="556" spans="1:8" ht="18.75">
      <c r="A556" s="177" t="s">
        <v>238</v>
      </c>
      <c r="B556" s="199" t="s">
        <v>79</v>
      </c>
      <c r="C556" s="202">
        <v>878.5</v>
      </c>
      <c r="D556" s="203">
        <v>4.167477075318194</v>
      </c>
      <c r="E556" s="202">
        <v>1027</v>
      </c>
      <c r="F556" s="203">
        <v>4.054016713443782</v>
      </c>
      <c r="G556" s="202">
        <v>-148.5</v>
      </c>
      <c r="H556" s="205">
        <v>-14.459591041869524</v>
      </c>
    </row>
    <row r="557" spans="1:8" ht="16.5">
      <c r="A557" s="174"/>
      <c r="B557" s="201" t="s">
        <v>31</v>
      </c>
      <c r="C557" s="204">
        <v>650.5</v>
      </c>
      <c r="D557" s="196">
        <v>3.0858780164991293</v>
      </c>
      <c r="E557" s="204">
        <v>756.4</v>
      </c>
      <c r="F557" s="196">
        <v>2.985840547272519</v>
      </c>
      <c r="G557" s="204">
        <v>-105.9</v>
      </c>
      <c r="H557" s="198">
        <v>-14.000528820729773</v>
      </c>
    </row>
    <row r="558" spans="1:8" ht="16.5">
      <c r="A558" s="174"/>
      <c r="B558" s="201" t="s">
        <v>58</v>
      </c>
      <c r="C558" s="204">
        <v>41.8</v>
      </c>
      <c r="D558" s="196">
        <v>0.19829316078349515</v>
      </c>
      <c r="E558" s="204">
        <v>43.6</v>
      </c>
      <c r="F558" s="196">
        <v>0.17210820711406905</v>
      </c>
      <c r="G558" s="204">
        <v>-1.8</v>
      </c>
      <c r="H558" s="198">
        <v>-4.128440366972486</v>
      </c>
    </row>
    <row r="559" spans="1:8" ht="17.25" thickBot="1">
      <c r="A559" s="178"/>
      <c r="B559" s="200" t="s">
        <v>33</v>
      </c>
      <c r="C559" s="206">
        <v>186.2</v>
      </c>
      <c r="D559" s="207">
        <v>0.8833058980355694</v>
      </c>
      <c r="E559" s="206">
        <v>227</v>
      </c>
      <c r="F559" s="207">
        <v>0.8960679590571943</v>
      </c>
      <c r="G559" s="206">
        <v>-40.8</v>
      </c>
      <c r="H559" s="208">
        <v>-17.973568281938334</v>
      </c>
    </row>
    <row r="560" ht="16.5" thickTop="1"/>
    <row r="561" spans="1:8" ht="21" thickBot="1">
      <c r="A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261"/>
      <c r="C562" s="262" t="s">
        <v>35</v>
      </c>
      <c r="D562" s="263"/>
      <c r="E562" s="263"/>
      <c r="F562" s="263"/>
      <c r="G562" s="264"/>
      <c r="H562" s="265"/>
    </row>
    <row r="563" spans="1:8" ht="16.5">
      <c r="A563" s="174"/>
      <c r="B563" s="266"/>
      <c r="C563" s="267" t="s">
        <v>245</v>
      </c>
      <c r="D563" s="268"/>
      <c r="E563" s="267" t="s">
        <v>246</v>
      </c>
      <c r="F563" s="268"/>
      <c r="G563" s="267" t="s">
        <v>29</v>
      </c>
      <c r="H563" s="269"/>
    </row>
    <row r="564" spans="1:8" ht="16.5">
      <c r="A564" s="174"/>
      <c r="B564" s="270"/>
      <c r="C564" s="271" t="s">
        <v>12</v>
      </c>
      <c r="D564" s="272" t="s">
        <v>13</v>
      </c>
      <c r="E564" s="271" t="s">
        <v>12</v>
      </c>
      <c r="F564" s="272" t="s">
        <v>13</v>
      </c>
      <c r="G564" s="273" t="s">
        <v>12</v>
      </c>
      <c r="H564" s="274" t="s">
        <v>13</v>
      </c>
    </row>
    <row r="565" spans="1:8" ht="18.75">
      <c r="A565" s="177" t="s">
        <v>244</v>
      </c>
      <c r="B565" s="199" t="s">
        <v>79</v>
      </c>
      <c r="C565" s="202">
        <v>1837.8</v>
      </c>
      <c r="D565" s="203">
        <v>4.131280206811285</v>
      </c>
      <c r="E565" s="202">
        <v>1895.7</v>
      </c>
      <c r="F565" s="203">
        <v>4.071747992800285</v>
      </c>
      <c r="G565" s="202">
        <v>-57.90000000000009</v>
      </c>
      <c r="H565" s="205">
        <v>-3.054280740623516</v>
      </c>
    </row>
    <row r="566" spans="1:8" ht="16.5">
      <c r="A566" s="174"/>
      <c r="B566" s="201" t="s">
        <v>31</v>
      </c>
      <c r="C566" s="204">
        <v>1371.3</v>
      </c>
      <c r="D566" s="196">
        <v>3.082612116443745</v>
      </c>
      <c r="E566" s="204">
        <v>1405.1</v>
      </c>
      <c r="F566" s="196">
        <v>3.017994991129229</v>
      </c>
      <c r="G566" s="204">
        <v>-33.8</v>
      </c>
      <c r="H566" s="198">
        <v>-2.4055227385951117</v>
      </c>
    </row>
    <row r="567" spans="1:8" ht="16.5">
      <c r="A567" s="174"/>
      <c r="B567" s="201" t="s">
        <v>58</v>
      </c>
      <c r="C567" s="204">
        <v>72.6</v>
      </c>
      <c r="D567" s="196">
        <v>0.16320107901539843</v>
      </c>
      <c r="E567" s="204">
        <v>73</v>
      </c>
      <c r="F567" s="196">
        <v>0.15679569735423368</v>
      </c>
      <c r="G567" s="204">
        <v>-0.4000000000000057</v>
      </c>
      <c r="H567" s="198">
        <v>-0.5479452054794609</v>
      </c>
    </row>
    <row r="568" spans="1:8" ht="17.25" thickBot="1">
      <c r="A568" s="178"/>
      <c r="B568" s="200" t="s">
        <v>33</v>
      </c>
      <c r="C568" s="206">
        <v>393.9</v>
      </c>
      <c r="D568" s="207">
        <v>0.8854670113521411</v>
      </c>
      <c r="E568" s="206">
        <v>417.6</v>
      </c>
      <c r="F568" s="207">
        <v>0.8969573043168219</v>
      </c>
      <c r="G568" s="206">
        <v>-23.7</v>
      </c>
      <c r="H568" s="208">
        <v>-5.675287356321846</v>
      </c>
    </row>
    <row r="569" ht="16.5" thickTop="1"/>
    <row r="570" spans="1:8" ht="21.75" customHeight="1" thickBot="1">
      <c r="A570" s="1"/>
      <c r="C570" s="63"/>
      <c r="D570" s="64"/>
      <c r="E570" s="65"/>
      <c r="F570" s="65"/>
      <c r="G570" s="65"/>
      <c r="H570" s="40" t="s">
        <v>16</v>
      </c>
    </row>
    <row r="571" spans="1:8" ht="21.75" thickTop="1">
      <c r="A571" s="168"/>
      <c r="B571" s="261"/>
      <c r="C571" s="262" t="s">
        <v>35</v>
      </c>
      <c r="D571" s="263"/>
      <c r="E571" s="263"/>
      <c r="F571" s="263"/>
      <c r="G571" s="264"/>
      <c r="H571" s="265"/>
    </row>
    <row r="572" spans="1:8" ht="16.5">
      <c r="A572" s="174"/>
      <c r="B572" s="266"/>
      <c r="C572" s="267" t="s">
        <v>249</v>
      </c>
      <c r="D572" s="268"/>
      <c r="E572" s="267" t="s">
        <v>188</v>
      </c>
      <c r="F572" s="268"/>
      <c r="G572" s="267" t="s">
        <v>29</v>
      </c>
      <c r="H572" s="269"/>
    </row>
    <row r="573" spans="1:8" ht="16.5">
      <c r="A573" s="174"/>
      <c r="B573" s="270"/>
      <c r="C573" s="271" t="s">
        <v>12</v>
      </c>
      <c r="D573" s="272" t="s">
        <v>13</v>
      </c>
      <c r="E573" s="271" t="s">
        <v>12</v>
      </c>
      <c r="F573" s="272" t="s">
        <v>13</v>
      </c>
      <c r="G573" s="273" t="s">
        <v>12</v>
      </c>
      <c r="H573" s="274" t="s">
        <v>13</v>
      </c>
    </row>
    <row r="574" spans="1:8" ht="18.75">
      <c r="A574" s="177" t="s">
        <v>248</v>
      </c>
      <c r="B574" s="199" t="s">
        <v>79</v>
      </c>
      <c r="C574" s="202">
        <v>2966</v>
      </c>
      <c r="D574" s="203">
        <v>4.187591682985473</v>
      </c>
      <c r="E574" s="202">
        <v>3134.5</v>
      </c>
      <c r="F574" s="203">
        <v>4.248619825446719</v>
      </c>
      <c r="G574" s="202">
        <v>-168.5</v>
      </c>
      <c r="H574" s="205">
        <v>-5.375657999680971</v>
      </c>
    </row>
    <row r="575" spans="1:8" ht="16.5">
      <c r="A575" s="174"/>
      <c r="B575" s="201" t="s">
        <v>31</v>
      </c>
      <c r="C575" s="204">
        <v>2237.8</v>
      </c>
      <c r="D575" s="196">
        <v>3.1594715671560665</v>
      </c>
      <c r="E575" s="204">
        <v>2333.9</v>
      </c>
      <c r="F575" s="196">
        <v>3.1634563122061246</v>
      </c>
      <c r="G575" s="204">
        <v>-96.09999999999991</v>
      </c>
      <c r="H575" s="198">
        <v>-4.11757144693431</v>
      </c>
    </row>
    <row r="576" spans="1:8" ht="16.5">
      <c r="A576" s="174"/>
      <c r="B576" s="201" t="s">
        <v>58</v>
      </c>
      <c r="C576" s="204">
        <v>105.1</v>
      </c>
      <c r="D576" s="196">
        <v>0.14838701479493366</v>
      </c>
      <c r="E576" s="204">
        <v>112</v>
      </c>
      <c r="F576" s="196">
        <v>0.15180903507737517</v>
      </c>
      <c r="G576" s="204">
        <v>-6.900000000000006</v>
      </c>
      <c r="H576" s="198">
        <v>-6.1607142857142865</v>
      </c>
    </row>
    <row r="577" spans="1:8" ht="17.25" thickBot="1">
      <c r="A577" s="178"/>
      <c r="B577" s="200" t="s">
        <v>33</v>
      </c>
      <c r="C577" s="206">
        <v>623.1</v>
      </c>
      <c r="D577" s="207">
        <v>0.8797331010344736</v>
      </c>
      <c r="E577" s="206">
        <v>688.6</v>
      </c>
      <c r="F577" s="207">
        <v>0.9333544781632193</v>
      </c>
      <c r="G577" s="206">
        <v>-65.5</v>
      </c>
      <c r="H577" s="208">
        <v>-9.5120534417659</v>
      </c>
    </row>
    <row r="578" ht="16.5" thickTop="1"/>
    <row r="579" spans="1:8" ht="21.75" customHeight="1" thickBot="1">
      <c r="A579" s="1"/>
      <c r="C579" s="63"/>
      <c r="D579" s="64"/>
      <c r="E579" s="65"/>
      <c r="F579" s="65"/>
      <c r="G579" s="65"/>
      <c r="H579" s="40" t="s">
        <v>16</v>
      </c>
    </row>
    <row r="580" spans="1:8" ht="21.75" thickTop="1">
      <c r="A580" s="168"/>
      <c r="B580" s="261"/>
      <c r="C580" s="262" t="s">
        <v>35</v>
      </c>
      <c r="D580" s="263"/>
      <c r="E580" s="263"/>
      <c r="F580" s="263"/>
      <c r="G580" s="264"/>
      <c r="H580" s="265"/>
    </row>
    <row r="581" spans="1:8" ht="16.5">
      <c r="A581" s="174"/>
      <c r="B581" s="266"/>
      <c r="C581" s="267" t="s">
        <v>251</v>
      </c>
      <c r="D581" s="268"/>
      <c r="E581" s="267" t="s">
        <v>193</v>
      </c>
      <c r="F581" s="268"/>
      <c r="G581" s="267" t="s">
        <v>29</v>
      </c>
      <c r="H581" s="269"/>
    </row>
    <row r="582" spans="1:8" ht="16.5">
      <c r="A582" s="174"/>
      <c r="B582" s="270"/>
      <c r="C582" s="271" t="s">
        <v>12</v>
      </c>
      <c r="D582" s="272" t="s">
        <v>13</v>
      </c>
      <c r="E582" s="271" t="s">
        <v>12</v>
      </c>
      <c r="F582" s="272" t="s">
        <v>13</v>
      </c>
      <c r="G582" s="273" t="s">
        <v>12</v>
      </c>
      <c r="H582" s="274" t="s">
        <v>13</v>
      </c>
    </row>
    <row r="583" spans="1:8" ht="18.75">
      <c r="A583" s="177" t="s">
        <v>250</v>
      </c>
      <c r="B583" s="199" t="s">
        <v>79</v>
      </c>
      <c r="C583" s="202">
        <v>4053.1</v>
      </c>
      <c r="D583" s="203">
        <v>4.2057388812159715</v>
      </c>
      <c r="E583" s="202">
        <v>4331.8</v>
      </c>
      <c r="F583" s="203">
        <v>4.285452827668763</v>
      </c>
      <c r="G583" s="202">
        <v>-278.7</v>
      </c>
      <c r="H583" s="205">
        <v>-6.433815042245728</v>
      </c>
    </row>
    <row r="584" spans="1:8" ht="16.5">
      <c r="A584" s="174"/>
      <c r="B584" s="201" t="s">
        <v>31</v>
      </c>
      <c r="C584" s="204">
        <v>3081.4</v>
      </c>
      <c r="D584" s="196">
        <v>3.1974448665413866</v>
      </c>
      <c r="E584" s="204">
        <v>3250.4</v>
      </c>
      <c r="F584" s="196">
        <v>3.215623036856398</v>
      </c>
      <c r="G584" s="204">
        <v>-169</v>
      </c>
      <c r="H584" s="198">
        <v>-5.199360078759541</v>
      </c>
    </row>
    <row r="585" spans="1:8" ht="16.5">
      <c r="A585" s="174"/>
      <c r="B585" s="201" t="s">
        <v>58</v>
      </c>
      <c r="C585" s="204">
        <v>137.1</v>
      </c>
      <c r="D585" s="196">
        <v>0.1422631567478497</v>
      </c>
      <c r="E585" s="204">
        <v>148.8</v>
      </c>
      <c r="F585" s="196">
        <v>0.14720794606332516</v>
      </c>
      <c r="G585" s="204">
        <v>-11.7</v>
      </c>
      <c r="H585" s="198">
        <v>-7.862903225806461</v>
      </c>
    </row>
    <row r="586" spans="1:8" ht="17.25" thickBot="1">
      <c r="A586" s="178"/>
      <c r="B586" s="200" t="s">
        <v>33</v>
      </c>
      <c r="C586" s="206">
        <v>834.6</v>
      </c>
      <c r="D586" s="207">
        <v>0.866030857926735</v>
      </c>
      <c r="E586" s="206">
        <v>932.6</v>
      </c>
      <c r="F586" s="207">
        <v>0.9226218447490392</v>
      </c>
      <c r="G586" s="206">
        <v>-98</v>
      </c>
      <c r="H586" s="208">
        <v>-10.508256487239976</v>
      </c>
    </row>
    <row r="587" ht="16.5" thickTop="1"/>
    <row r="588" spans="1:8" ht="21" customHeight="1" thickBot="1">
      <c r="A588" s="1"/>
      <c r="C588" s="63"/>
      <c r="D588" s="64"/>
      <c r="E588" s="65"/>
      <c r="F588" s="65"/>
      <c r="G588" s="65"/>
      <c r="H588" s="40" t="s">
        <v>16</v>
      </c>
    </row>
    <row r="589" spans="1:8" ht="21.75" thickTop="1">
      <c r="A589" s="168"/>
      <c r="B589" s="261"/>
      <c r="C589" s="262" t="s">
        <v>35</v>
      </c>
      <c r="D589" s="263"/>
      <c r="E589" s="263"/>
      <c r="F589" s="263"/>
      <c r="G589" s="264"/>
      <c r="H589" s="265"/>
    </row>
    <row r="590" spans="1:8" ht="16.5">
      <c r="A590" s="174"/>
      <c r="B590" s="266"/>
      <c r="C590" s="267" t="s">
        <v>253</v>
      </c>
      <c r="D590" s="268"/>
      <c r="E590" s="267" t="s">
        <v>197</v>
      </c>
      <c r="F590" s="268"/>
      <c r="G590" s="267" t="s">
        <v>29</v>
      </c>
      <c r="H590" s="269"/>
    </row>
    <row r="591" spans="1:8" ht="16.5">
      <c r="A591" s="174"/>
      <c r="B591" s="270"/>
      <c r="C591" s="271" t="s">
        <v>12</v>
      </c>
      <c r="D591" s="272" t="s">
        <v>13</v>
      </c>
      <c r="E591" s="271" t="s">
        <v>12</v>
      </c>
      <c r="F591" s="272" t="s">
        <v>13</v>
      </c>
      <c r="G591" s="273" t="s">
        <v>12</v>
      </c>
      <c r="H591" s="274" t="s">
        <v>13</v>
      </c>
    </row>
    <row r="592" spans="1:8" ht="18.75">
      <c r="A592" s="177" t="s">
        <v>252</v>
      </c>
      <c r="B592" s="199" t="s">
        <v>79</v>
      </c>
      <c r="C592" s="202">
        <v>5091.9</v>
      </c>
      <c r="D592" s="203">
        <v>4.157813854970121</v>
      </c>
      <c r="E592" s="202">
        <v>5490.6</v>
      </c>
      <c r="F592" s="203">
        <v>4.258342220067863</v>
      </c>
      <c r="G592" s="202">
        <v>-398.7000000000007</v>
      </c>
      <c r="H592" s="205">
        <v>-7.261501475248622</v>
      </c>
    </row>
    <row r="593" spans="1:8" ht="16.5">
      <c r="A593" s="174"/>
      <c r="B593" s="201" t="s">
        <v>31</v>
      </c>
      <c r="C593" s="204">
        <v>3875.1</v>
      </c>
      <c r="D593" s="196">
        <v>3.1642303402255973</v>
      </c>
      <c r="E593" s="204">
        <v>4144.2</v>
      </c>
      <c r="F593" s="196">
        <v>3.2141153659718853</v>
      </c>
      <c r="G593" s="204">
        <v>-269.1</v>
      </c>
      <c r="H593" s="198">
        <v>-6.493412480092653</v>
      </c>
    </row>
    <row r="594" spans="1:8" ht="16.5">
      <c r="A594" s="174"/>
      <c r="B594" s="201" t="s">
        <v>58</v>
      </c>
      <c r="C594" s="204">
        <v>169.9</v>
      </c>
      <c r="D594" s="196">
        <v>0.13873260943055124</v>
      </c>
      <c r="E594" s="204">
        <v>183.2</v>
      </c>
      <c r="F594" s="196">
        <v>0.14208434318952978</v>
      </c>
      <c r="G594" s="204">
        <v>-13.3</v>
      </c>
      <c r="H594" s="198">
        <v>-7.259825327510905</v>
      </c>
    </row>
    <row r="595" spans="1:8" ht="17.25" thickBot="1">
      <c r="A595" s="178"/>
      <c r="B595" s="200" t="s">
        <v>33</v>
      </c>
      <c r="C595" s="206">
        <v>1046.9</v>
      </c>
      <c r="D595" s="207">
        <v>0.8548509053139735</v>
      </c>
      <c r="E595" s="206">
        <v>1163.2</v>
      </c>
      <c r="F595" s="207">
        <v>0.9021425109064469</v>
      </c>
      <c r="G595" s="206">
        <v>-116.3</v>
      </c>
      <c r="H595" s="208">
        <v>-9.998280605226961</v>
      </c>
    </row>
    <row r="596" ht="16.5" thickTop="1"/>
    <row r="597" spans="1:8" ht="21.75" customHeight="1" thickBot="1">
      <c r="A597" s="1"/>
      <c r="C597" s="63"/>
      <c r="D597" s="64"/>
      <c r="E597" s="65"/>
      <c r="F597" s="65"/>
      <c r="G597" s="65"/>
      <c r="H597" s="40" t="s">
        <v>16</v>
      </c>
    </row>
    <row r="598" spans="1:8" ht="21.75" thickTop="1">
      <c r="A598" s="168"/>
      <c r="B598" s="261"/>
      <c r="C598" s="262" t="s">
        <v>35</v>
      </c>
      <c r="D598" s="263"/>
      <c r="E598" s="263"/>
      <c r="F598" s="263"/>
      <c r="G598" s="264"/>
      <c r="H598" s="265"/>
    </row>
    <row r="599" spans="1:8" ht="16.5">
      <c r="A599" s="174"/>
      <c r="B599" s="266"/>
      <c r="C599" s="267" t="s">
        <v>256</v>
      </c>
      <c r="D599" s="268"/>
      <c r="E599" s="267" t="s">
        <v>257</v>
      </c>
      <c r="F599" s="268"/>
      <c r="G599" s="267" t="s">
        <v>29</v>
      </c>
      <c r="H599" s="269"/>
    </row>
    <row r="600" spans="1:8" ht="16.5">
      <c r="A600" s="174"/>
      <c r="B600" s="270"/>
      <c r="C600" s="271" t="s">
        <v>12</v>
      </c>
      <c r="D600" s="272" t="s">
        <v>13</v>
      </c>
      <c r="E600" s="271" t="s">
        <v>12</v>
      </c>
      <c r="F600" s="272" t="s">
        <v>13</v>
      </c>
      <c r="G600" s="273" t="s">
        <v>12</v>
      </c>
      <c r="H600" s="274" t="s">
        <v>13</v>
      </c>
    </row>
    <row r="601" spans="1:8" ht="18.75">
      <c r="A601" s="177" t="s">
        <v>255</v>
      </c>
      <c r="B601" s="199" t="s">
        <v>79</v>
      </c>
      <c r="C601" s="202">
        <v>6032.7</v>
      </c>
      <c r="D601" s="203">
        <v>4.109359492493047</v>
      </c>
      <c r="E601" s="202">
        <v>6508.7</v>
      </c>
      <c r="F601" s="203">
        <v>4.223746218310709</v>
      </c>
      <c r="G601" s="202">
        <v>-476</v>
      </c>
      <c r="H601" s="205">
        <v>-7.313288367876847</v>
      </c>
    </row>
    <row r="602" spans="1:8" ht="16.5">
      <c r="A602" s="174"/>
      <c r="B602" s="201" t="s">
        <v>31</v>
      </c>
      <c r="C602" s="204">
        <v>4592.1</v>
      </c>
      <c r="D602" s="196">
        <v>3.1280504128296327</v>
      </c>
      <c r="E602" s="204">
        <v>4909.3</v>
      </c>
      <c r="F602" s="196">
        <v>3.185833931438346</v>
      </c>
      <c r="G602" s="204">
        <v>-317.2</v>
      </c>
      <c r="H602" s="198">
        <v>-6.461206281954657</v>
      </c>
    </row>
    <row r="603" spans="1:8" ht="16.5">
      <c r="A603" s="174"/>
      <c r="B603" s="201" t="s">
        <v>58</v>
      </c>
      <c r="C603" s="204">
        <v>205.5</v>
      </c>
      <c r="D603" s="196">
        <v>0.139982657136493</v>
      </c>
      <c r="E603" s="204">
        <v>221.5</v>
      </c>
      <c r="F603" s="196">
        <v>0.14373988467064425</v>
      </c>
      <c r="G603" s="204">
        <v>-16</v>
      </c>
      <c r="H603" s="198">
        <v>-7.223476297968401</v>
      </c>
    </row>
    <row r="604" spans="1:8" ht="17.25" thickBot="1">
      <c r="A604" s="178"/>
      <c r="B604" s="200" t="s">
        <v>33</v>
      </c>
      <c r="C604" s="206">
        <v>1235.1</v>
      </c>
      <c r="D604" s="207">
        <v>0.841326422526922</v>
      </c>
      <c r="E604" s="206">
        <v>1377.9</v>
      </c>
      <c r="F604" s="207">
        <v>0.8941724022017188</v>
      </c>
      <c r="G604" s="206">
        <v>-142.8</v>
      </c>
      <c r="H604" s="208">
        <v>-10.363596777705219</v>
      </c>
    </row>
    <row r="605" ht="16.5" thickTop="1"/>
    <row r="606" spans="1:8" ht="21.75" customHeight="1" thickBot="1">
      <c r="A606" s="1"/>
      <c r="C606" s="63"/>
      <c r="D606" s="64"/>
      <c r="E606" s="65"/>
      <c r="F606" s="65"/>
      <c r="G606" s="65"/>
      <c r="H606" s="40" t="s">
        <v>16</v>
      </c>
    </row>
    <row r="607" spans="1:8" ht="21.75" thickTop="1">
      <c r="A607" s="168"/>
      <c r="B607" s="261"/>
      <c r="C607" s="262" t="s">
        <v>35</v>
      </c>
      <c r="D607" s="263"/>
      <c r="E607" s="263"/>
      <c r="F607" s="263"/>
      <c r="G607" s="264"/>
      <c r="H607" s="265"/>
    </row>
    <row r="608" spans="1:8" ht="16.5">
      <c r="A608" s="174"/>
      <c r="B608" s="266"/>
      <c r="C608" s="267" t="s">
        <v>260</v>
      </c>
      <c r="D608" s="268"/>
      <c r="E608" s="267" t="s">
        <v>207</v>
      </c>
      <c r="F608" s="268"/>
      <c r="G608" s="267" t="s">
        <v>29</v>
      </c>
      <c r="H608" s="269"/>
    </row>
    <row r="609" spans="1:8" ht="16.5">
      <c r="A609" s="174"/>
      <c r="B609" s="270"/>
      <c r="C609" s="271" t="s">
        <v>12</v>
      </c>
      <c r="D609" s="272" t="s">
        <v>13</v>
      </c>
      <c r="E609" s="271" t="s">
        <v>12</v>
      </c>
      <c r="F609" s="272" t="s">
        <v>13</v>
      </c>
      <c r="G609" s="273" t="s">
        <v>12</v>
      </c>
      <c r="H609" s="274" t="s">
        <v>13</v>
      </c>
    </row>
    <row r="610" spans="1:8" ht="18.75">
      <c r="A610" s="177" t="s">
        <v>259</v>
      </c>
      <c r="B610" s="199" t="s">
        <v>79</v>
      </c>
      <c r="C610" s="202">
        <v>6978.8</v>
      </c>
      <c r="D610" s="203">
        <v>4.065712749366298</v>
      </c>
      <c r="E610" s="202">
        <v>7593</v>
      </c>
      <c r="F610" s="203">
        <v>4.1669227662264685</v>
      </c>
      <c r="G610" s="202">
        <v>-614.2</v>
      </c>
      <c r="H610" s="205">
        <v>-8.089029369155798</v>
      </c>
    </row>
    <row r="611" spans="1:8" ht="16.5">
      <c r="A611" s="174"/>
      <c r="B611" s="201" t="s">
        <v>31</v>
      </c>
      <c r="C611" s="204">
        <v>5298.9</v>
      </c>
      <c r="D611" s="196">
        <v>3.0870357780158586</v>
      </c>
      <c r="E611" s="204">
        <v>5723.5</v>
      </c>
      <c r="F611" s="196">
        <v>3.1409696368361906</v>
      </c>
      <c r="G611" s="204">
        <v>-424.6</v>
      </c>
      <c r="H611" s="198">
        <v>-7.418537608106934</v>
      </c>
    </row>
    <row r="612" spans="1:8" ht="16.5">
      <c r="A612" s="174"/>
      <c r="B612" s="201" t="s">
        <v>58</v>
      </c>
      <c r="C612" s="204">
        <v>241.8</v>
      </c>
      <c r="D612" s="196">
        <v>0.14086796337432952</v>
      </c>
      <c r="E612" s="204">
        <v>264.7</v>
      </c>
      <c r="F612" s="196">
        <v>0.14526332888451812</v>
      </c>
      <c r="G612" s="204">
        <v>-22.9</v>
      </c>
      <c r="H612" s="198">
        <v>-8.651303362296936</v>
      </c>
    </row>
    <row r="613" spans="1:8" ht="17.25" thickBot="1">
      <c r="A613" s="178"/>
      <c r="B613" s="200" t="s">
        <v>33</v>
      </c>
      <c r="C613" s="206">
        <v>1438.1</v>
      </c>
      <c r="D613" s="207">
        <v>0.8378090079761095</v>
      </c>
      <c r="E613" s="206">
        <v>1604.8</v>
      </c>
      <c r="F613" s="207">
        <v>0.8806898005057601</v>
      </c>
      <c r="G613" s="206">
        <v>-166.7</v>
      </c>
      <c r="H613" s="208">
        <v>-10.387587238285146</v>
      </c>
    </row>
    <row r="614" ht="16.5" thickTop="1"/>
    <row r="615" spans="1:8" ht="21.75" customHeight="1" thickBot="1">
      <c r="A615" s="1"/>
      <c r="C615" s="63"/>
      <c r="D615" s="64"/>
      <c r="E615" s="65"/>
      <c r="F615" s="65"/>
      <c r="G615" s="65"/>
      <c r="H615" s="40" t="s">
        <v>16</v>
      </c>
    </row>
    <row r="616" spans="1:8" ht="21.75" thickTop="1">
      <c r="A616" s="168"/>
      <c r="B616" s="261"/>
      <c r="C616" s="262" t="s">
        <v>35</v>
      </c>
      <c r="D616" s="263"/>
      <c r="E616" s="263"/>
      <c r="F616" s="263"/>
      <c r="G616" s="264"/>
      <c r="H616" s="265"/>
    </row>
    <row r="617" spans="1:8" ht="16.5">
      <c r="A617" s="174"/>
      <c r="B617" s="266"/>
      <c r="C617" s="267" t="s">
        <v>263</v>
      </c>
      <c r="D617" s="268"/>
      <c r="E617" s="267" t="s">
        <v>216</v>
      </c>
      <c r="F617" s="268"/>
      <c r="G617" s="267" t="s">
        <v>29</v>
      </c>
      <c r="H617" s="269"/>
    </row>
    <row r="618" spans="1:8" ht="16.5">
      <c r="A618" s="174"/>
      <c r="B618" s="270"/>
      <c r="C618" s="271" t="s">
        <v>12</v>
      </c>
      <c r="D618" s="272" t="s">
        <v>13</v>
      </c>
      <c r="E618" s="271" t="s">
        <v>12</v>
      </c>
      <c r="F618" s="272" t="s">
        <v>13</v>
      </c>
      <c r="G618" s="273" t="s">
        <v>12</v>
      </c>
      <c r="H618" s="274" t="s">
        <v>13</v>
      </c>
    </row>
    <row r="619" spans="1:8" ht="18.75">
      <c r="A619" s="177" t="s">
        <v>262</v>
      </c>
      <c r="B619" s="199" t="s">
        <v>79</v>
      </c>
      <c r="C619" s="202">
        <v>7879.6</v>
      </c>
      <c r="D619" s="203">
        <v>4.013348626937253</v>
      </c>
      <c r="E619" s="202">
        <v>8630.5</v>
      </c>
      <c r="F619" s="203">
        <v>4.14925889779376</v>
      </c>
      <c r="G619" s="202">
        <v>-750.9</v>
      </c>
      <c r="H619" s="205">
        <v>-8.700538786860545</v>
      </c>
    </row>
    <row r="620" spans="1:8" ht="16.5">
      <c r="A620" s="174"/>
      <c r="B620" s="201" t="s">
        <v>31</v>
      </c>
      <c r="C620" s="204">
        <v>5967.2</v>
      </c>
      <c r="D620" s="196">
        <v>3.0392981784176825</v>
      </c>
      <c r="E620" s="204">
        <v>6511.9</v>
      </c>
      <c r="F620" s="196">
        <v>3.130706102374508</v>
      </c>
      <c r="G620" s="204">
        <v>-544.7</v>
      </c>
      <c r="H620" s="198">
        <v>-8.364686189898496</v>
      </c>
    </row>
    <row r="621" spans="1:8" ht="16.5">
      <c r="A621" s="174"/>
      <c r="B621" s="201" t="s">
        <v>58</v>
      </c>
      <c r="C621" s="204">
        <v>276.2</v>
      </c>
      <c r="D621" s="196">
        <v>0.14067806624194998</v>
      </c>
      <c r="E621" s="204">
        <v>302.8</v>
      </c>
      <c r="F621" s="196">
        <v>0.14557622319123467</v>
      </c>
      <c r="G621" s="204">
        <v>-26.6</v>
      </c>
      <c r="H621" s="198">
        <v>-8.784676354029063</v>
      </c>
    </row>
    <row r="622" spans="1:8" ht="17.25" thickBot="1">
      <c r="A622" s="178"/>
      <c r="B622" s="200" t="s">
        <v>33</v>
      </c>
      <c r="C622" s="206">
        <v>1636.2</v>
      </c>
      <c r="D622" s="207">
        <v>0.8333723822776198</v>
      </c>
      <c r="E622" s="206">
        <v>1815.8</v>
      </c>
      <c r="F622" s="207">
        <v>0.872976572228018</v>
      </c>
      <c r="G622" s="206">
        <v>-179.6</v>
      </c>
      <c r="H622" s="208">
        <v>-9.890957153871572</v>
      </c>
    </row>
    <row r="623" ht="16.5" thickTop="1"/>
    <row r="624" spans="1:8" ht="21.75" customHeight="1" thickBot="1">
      <c r="A624" s="1"/>
      <c r="C624" s="63"/>
      <c r="D624" s="64"/>
      <c r="E624" s="65"/>
      <c r="F624" s="65"/>
      <c r="G624" s="65"/>
      <c r="H624" s="40" t="s">
        <v>16</v>
      </c>
    </row>
    <row r="625" spans="1:8" ht="21.75" thickTop="1">
      <c r="A625" s="168"/>
      <c r="B625" s="261"/>
      <c r="C625" s="262" t="s">
        <v>35</v>
      </c>
      <c r="D625" s="263"/>
      <c r="E625" s="263"/>
      <c r="F625" s="263"/>
      <c r="G625" s="264"/>
      <c r="H625" s="265"/>
    </row>
    <row r="626" spans="1:8" ht="16.5">
      <c r="A626" s="174"/>
      <c r="B626" s="266"/>
      <c r="C626" s="267" t="s">
        <v>266</v>
      </c>
      <c r="D626" s="268"/>
      <c r="E626" s="267" t="s">
        <v>221</v>
      </c>
      <c r="F626" s="268"/>
      <c r="G626" s="267" t="s">
        <v>29</v>
      </c>
      <c r="H626" s="269"/>
    </row>
    <row r="627" spans="1:8" ht="16.5">
      <c r="A627" s="174"/>
      <c r="B627" s="270"/>
      <c r="C627" s="271" t="s">
        <v>12</v>
      </c>
      <c r="D627" s="272" t="s">
        <v>13</v>
      </c>
      <c r="E627" s="271" t="s">
        <v>12</v>
      </c>
      <c r="F627" s="272" t="s">
        <v>13</v>
      </c>
      <c r="G627" s="273" t="s">
        <v>12</v>
      </c>
      <c r="H627" s="274" t="s">
        <v>13</v>
      </c>
    </row>
    <row r="628" spans="1:8" ht="18.75">
      <c r="A628" s="177" t="s">
        <v>265</v>
      </c>
      <c r="B628" s="199" t="s">
        <v>79</v>
      </c>
      <c r="C628" s="202">
        <v>8896.5</v>
      </c>
      <c r="D628" s="203">
        <v>3.9795451424410113</v>
      </c>
      <c r="E628" s="202">
        <v>9661</v>
      </c>
      <c r="F628" s="203">
        <v>4.153275245086659</v>
      </c>
      <c r="G628" s="202">
        <v>-764.5</v>
      </c>
      <c r="H628" s="205">
        <v>-7.913259496946489</v>
      </c>
    </row>
    <row r="629" spans="1:8" ht="16.5">
      <c r="A629" s="174"/>
      <c r="B629" s="201" t="s">
        <v>31</v>
      </c>
      <c r="C629" s="204">
        <v>6737.9</v>
      </c>
      <c r="D629" s="196">
        <v>3.013969225566603</v>
      </c>
      <c r="E629" s="204">
        <v>7299.8</v>
      </c>
      <c r="F629" s="196">
        <v>3.138192592286885</v>
      </c>
      <c r="G629" s="204">
        <v>-561.9000000000005</v>
      </c>
      <c r="H629" s="198">
        <v>-7.697471163593528</v>
      </c>
    </row>
    <row r="630" spans="1:8" ht="16.5">
      <c r="A630" s="174"/>
      <c r="B630" s="201" t="s">
        <v>58</v>
      </c>
      <c r="C630" s="204">
        <v>308.2</v>
      </c>
      <c r="D630" s="196">
        <v>0.13786273398531104</v>
      </c>
      <c r="E630" s="204">
        <v>337.3</v>
      </c>
      <c r="F630" s="196">
        <v>0.1450056660974775</v>
      </c>
      <c r="G630" s="204">
        <v>-29.1</v>
      </c>
      <c r="H630" s="198">
        <v>-8.627334716869262</v>
      </c>
    </row>
    <row r="631" spans="1:8" ht="17.25" thickBot="1">
      <c r="A631" s="178"/>
      <c r="B631" s="200" t="s">
        <v>33</v>
      </c>
      <c r="C631" s="206">
        <v>1850.4</v>
      </c>
      <c r="D631" s="207">
        <v>0.8277131828890965</v>
      </c>
      <c r="E631" s="206">
        <v>2023.9</v>
      </c>
      <c r="F631" s="207">
        <v>0.8700769867022969</v>
      </c>
      <c r="G631" s="206">
        <v>-173.5</v>
      </c>
      <c r="H631" s="208">
        <v>-8.572557932704184</v>
      </c>
    </row>
    <row r="632" ht="16.5" thickTop="1"/>
    <row r="633" spans="1:8" ht="21.75" customHeight="1" thickBot="1">
      <c r="A633" s="1"/>
      <c r="C633" s="63"/>
      <c r="D633" s="64"/>
      <c r="E633" s="65"/>
      <c r="F633" s="65"/>
      <c r="G633" s="65"/>
      <c r="H633" s="40" t="s">
        <v>16</v>
      </c>
    </row>
    <row r="634" spans="1:8" ht="21.75" thickTop="1">
      <c r="A634" s="168"/>
      <c r="B634" s="261"/>
      <c r="C634" s="262" t="s">
        <v>35</v>
      </c>
      <c r="D634" s="263"/>
      <c r="E634" s="263"/>
      <c r="F634" s="263"/>
      <c r="G634" s="264"/>
      <c r="H634" s="265"/>
    </row>
    <row r="635" spans="1:8" ht="16.5">
      <c r="A635" s="174"/>
      <c r="B635" s="266"/>
      <c r="C635" s="267" t="s">
        <v>268</v>
      </c>
      <c r="D635" s="268"/>
      <c r="E635" s="267" t="s">
        <v>269</v>
      </c>
      <c r="F635" s="268"/>
      <c r="G635" s="267" t="s">
        <v>29</v>
      </c>
      <c r="H635" s="269"/>
    </row>
    <row r="636" spans="1:8" ht="16.5">
      <c r="A636" s="174"/>
      <c r="B636" s="270"/>
      <c r="C636" s="271" t="s">
        <v>12</v>
      </c>
      <c r="D636" s="272" t="s">
        <v>13</v>
      </c>
      <c r="E636" s="271" t="s">
        <v>12</v>
      </c>
      <c r="F636" s="272" t="s">
        <v>13</v>
      </c>
      <c r="G636" s="273" t="s">
        <v>12</v>
      </c>
      <c r="H636" s="274" t="s">
        <v>13</v>
      </c>
    </row>
    <row r="637" spans="1:8" ht="18.75">
      <c r="A637" s="177" t="s">
        <v>267</v>
      </c>
      <c r="B637" s="199" t="s">
        <v>79</v>
      </c>
      <c r="C637" s="202">
        <v>9959.8</v>
      </c>
      <c r="D637" s="203">
        <v>3.9817953140204385</v>
      </c>
      <c r="E637" s="202">
        <v>10786</v>
      </c>
      <c r="F637" s="203">
        <v>4.154266326755809</v>
      </c>
      <c r="G637" s="202">
        <v>-826.2000000000007</v>
      </c>
      <c r="H637" s="205">
        <v>-7.659929538290388</v>
      </c>
    </row>
    <row r="638" spans="1:8" ht="16.5">
      <c r="A638" s="174"/>
      <c r="B638" s="201" t="s">
        <v>31</v>
      </c>
      <c r="C638" s="204">
        <v>7546.7</v>
      </c>
      <c r="D638" s="196">
        <v>3.0170700913992294</v>
      </c>
      <c r="E638" s="204">
        <v>8171.6</v>
      </c>
      <c r="F638" s="196">
        <v>3.14732085256052</v>
      </c>
      <c r="G638" s="204">
        <v>-624.9000000000005</v>
      </c>
      <c r="H638" s="198">
        <v>-7.647217191247746</v>
      </c>
    </row>
    <row r="639" spans="1:8" ht="16.5">
      <c r="A639" s="174"/>
      <c r="B639" s="201" t="s">
        <v>58</v>
      </c>
      <c r="C639" s="204">
        <v>335.3</v>
      </c>
      <c r="D639" s="196">
        <v>0.13404847173548196</v>
      </c>
      <c r="E639" s="204">
        <v>368.1</v>
      </c>
      <c r="F639" s="196">
        <v>0.14177502641190556</v>
      </c>
      <c r="G639" s="204">
        <v>-32.8</v>
      </c>
      <c r="H639" s="198">
        <v>-8.9106221135561</v>
      </c>
    </row>
    <row r="640" spans="1:8" ht="17.25" thickBot="1">
      <c r="A640" s="178"/>
      <c r="B640" s="200" t="s">
        <v>33</v>
      </c>
      <c r="C640" s="206">
        <v>2077.8</v>
      </c>
      <c r="D640" s="207">
        <v>0.8306767508857276</v>
      </c>
      <c r="E640" s="206">
        <v>2246.3</v>
      </c>
      <c r="F640" s="207">
        <v>0.8651704477833835</v>
      </c>
      <c r="G640" s="206">
        <v>-168.5</v>
      </c>
      <c r="H640" s="208">
        <v>-7.501224235409342</v>
      </c>
    </row>
    <row r="641" ht="16.5" thickTop="1"/>
    <row r="642" spans="1:8" ht="21.75" customHeight="1" thickBot="1">
      <c r="A642" s="1"/>
      <c r="C642" s="63"/>
      <c r="D642" s="64"/>
      <c r="E642" s="65"/>
      <c r="F642" s="65"/>
      <c r="G642" s="65"/>
      <c r="H642" s="40" t="s">
        <v>16</v>
      </c>
    </row>
    <row r="643" spans="1:8" ht="21.75" thickTop="1">
      <c r="A643" s="168"/>
      <c r="B643" s="261"/>
      <c r="C643" s="262" t="s">
        <v>35</v>
      </c>
      <c r="D643" s="263"/>
      <c r="E643" s="263"/>
      <c r="F643" s="263"/>
      <c r="G643" s="264"/>
      <c r="H643" s="265"/>
    </row>
    <row r="644" spans="1:8" ht="16.5">
      <c r="A644" s="174"/>
      <c r="B644" s="266"/>
      <c r="C644" s="267" t="s">
        <v>272</v>
      </c>
      <c r="D644" s="268"/>
      <c r="E644" s="267" t="s">
        <v>231</v>
      </c>
      <c r="F644" s="268"/>
      <c r="G644" s="267" t="s">
        <v>29</v>
      </c>
      <c r="H644" s="269"/>
    </row>
    <row r="645" spans="1:8" ht="16.5">
      <c r="A645" s="174"/>
      <c r="B645" s="270"/>
      <c r="C645" s="271" t="s">
        <v>12</v>
      </c>
      <c r="D645" s="272" t="s">
        <v>13</v>
      </c>
      <c r="E645" s="271" t="s">
        <v>12</v>
      </c>
      <c r="F645" s="272" t="s">
        <v>13</v>
      </c>
      <c r="G645" s="273" t="s">
        <v>12</v>
      </c>
      <c r="H645" s="274" t="s">
        <v>13</v>
      </c>
    </row>
    <row r="646" spans="1:8" ht="18.75">
      <c r="A646" s="177" t="s">
        <v>271</v>
      </c>
      <c r="B646" s="199" t="s">
        <v>79</v>
      </c>
      <c r="C646" s="202">
        <v>10861.4</v>
      </c>
      <c r="D646" s="203">
        <v>3.949394631479163</v>
      </c>
      <c r="E646" s="202">
        <v>11765.4</v>
      </c>
      <c r="F646" s="203">
        <v>4.138213386673964</v>
      </c>
      <c r="G646" s="202">
        <v>-904</v>
      </c>
      <c r="H646" s="205">
        <v>-7.683546670746422</v>
      </c>
    </row>
    <row r="647" spans="1:8" ht="16.5">
      <c r="A647" s="174"/>
      <c r="B647" s="201" t="s">
        <v>31</v>
      </c>
      <c r="C647" s="204">
        <v>8234.4</v>
      </c>
      <c r="D647" s="196">
        <v>2.9941715758053307</v>
      </c>
      <c r="E647" s="204">
        <v>8927.4</v>
      </c>
      <c r="F647" s="196">
        <v>3.140011065343562</v>
      </c>
      <c r="G647" s="204">
        <v>-693</v>
      </c>
      <c r="H647" s="198">
        <v>-7.76261845554137</v>
      </c>
    </row>
    <row r="648" spans="1:8" ht="16.5">
      <c r="A648" s="174"/>
      <c r="B648" s="201" t="s">
        <v>58</v>
      </c>
      <c r="C648" s="204">
        <v>362.3</v>
      </c>
      <c r="D648" s="196">
        <v>0.13173860413803937</v>
      </c>
      <c r="E648" s="204">
        <v>401.2</v>
      </c>
      <c r="F648" s="196">
        <v>0.14111302724374813</v>
      </c>
      <c r="G648" s="204">
        <v>-38.9</v>
      </c>
      <c r="H648" s="198">
        <v>-9.69591226321036</v>
      </c>
    </row>
    <row r="649" spans="1:8" ht="17.25" thickBot="1">
      <c r="A649" s="178"/>
      <c r="B649" s="200" t="s">
        <v>33</v>
      </c>
      <c r="C649" s="206">
        <v>2264.7</v>
      </c>
      <c r="D649" s="207">
        <v>0.8234844515357929</v>
      </c>
      <c r="E649" s="206">
        <v>2436.8</v>
      </c>
      <c r="F649" s="207">
        <v>0.8570892940866538</v>
      </c>
      <c r="G649" s="206">
        <v>-172.1</v>
      </c>
      <c r="H649" s="208">
        <v>-7.062541037426151</v>
      </c>
    </row>
    <row r="650" ht="16.5" thickTop="1"/>
    <row r="651" spans="1:8" ht="21.75" customHeight="1" thickBot="1">
      <c r="A651" s="1"/>
      <c r="C651" s="63"/>
      <c r="D651" s="64"/>
      <c r="E651" s="65"/>
      <c r="F651" s="65"/>
      <c r="G651" s="65"/>
      <c r="H651" s="40" t="s">
        <v>16</v>
      </c>
    </row>
    <row r="652" spans="1:8" ht="21.75" thickTop="1">
      <c r="A652" s="168"/>
      <c r="B652" s="261"/>
      <c r="C652" s="262" t="s">
        <v>35</v>
      </c>
      <c r="D652" s="263"/>
      <c r="E652" s="263"/>
      <c r="F652" s="263"/>
      <c r="G652" s="264"/>
      <c r="H652" s="265"/>
    </row>
    <row r="653" spans="1:8" ht="16.5">
      <c r="A653" s="174"/>
      <c r="B653" s="266"/>
      <c r="C653" s="267" t="s">
        <v>274</v>
      </c>
      <c r="D653" s="268"/>
      <c r="E653" s="267" t="s">
        <v>233</v>
      </c>
      <c r="F653" s="268"/>
      <c r="G653" s="267" t="s">
        <v>29</v>
      </c>
      <c r="H653" s="269"/>
    </row>
    <row r="654" spans="1:8" ht="16.5">
      <c r="A654" s="174"/>
      <c r="B654" s="270"/>
      <c r="C654" s="271" t="s">
        <v>12</v>
      </c>
      <c r="D654" s="272" t="s">
        <v>13</v>
      </c>
      <c r="E654" s="271" t="s">
        <v>12</v>
      </c>
      <c r="F654" s="272" t="s">
        <v>13</v>
      </c>
      <c r="G654" s="273" t="s">
        <v>12</v>
      </c>
      <c r="H654" s="274" t="s">
        <v>13</v>
      </c>
    </row>
    <row r="655" spans="1:8" ht="18.75">
      <c r="A655" s="177" t="s">
        <v>273</v>
      </c>
      <c r="B655" s="199" t="s">
        <v>79</v>
      </c>
      <c r="C655" s="202">
        <v>11821.5</v>
      </c>
      <c r="D655" s="203">
        <v>3.925962162113693</v>
      </c>
      <c r="E655" s="202">
        <v>12715.6</v>
      </c>
      <c r="F655" s="203">
        <v>4.124995579991131</v>
      </c>
      <c r="G655" s="202">
        <v>-894.1</v>
      </c>
      <c r="H655" s="205">
        <v>-7.031520337223574</v>
      </c>
    </row>
    <row r="656" spans="1:8" ht="16.5">
      <c r="A656" s="174"/>
      <c r="B656" s="201" t="s">
        <v>31</v>
      </c>
      <c r="C656" s="204">
        <v>8954.1</v>
      </c>
      <c r="D656" s="196">
        <v>2.9736884317372767</v>
      </c>
      <c r="E656" s="204">
        <v>9653.9</v>
      </c>
      <c r="F656" s="196">
        <v>3.1317668713766067</v>
      </c>
      <c r="G656" s="204">
        <v>-699.7999999999993</v>
      </c>
      <c r="H656" s="198">
        <v>-7.2488838707672425</v>
      </c>
    </row>
    <row r="657" spans="1:8" ht="16.5">
      <c r="A657" s="174"/>
      <c r="B657" s="201" t="s">
        <v>58</v>
      </c>
      <c r="C657" s="204">
        <v>398.7</v>
      </c>
      <c r="D657" s="196">
        <v>0.1324096869293008</v>
      </c>
      <c r="E657" s="204">
        <v>438.3</v>
      </c>
      <c r="F657" s="196">
        <v>0.14218641375240748</v>
      </c>
      <c r="G657" s="204">
        <v>-39.6</v>
      </c>
      <c r="H657" s="198">
        <v>-9.034907597535934</v>
      </c>
    </row>
    <row r="658" spans="1:8" ht="17.25" thickBot="1">
      <c r="A658" s="178"/>
      <c r="B658" s="200" t="s">
        <v>33</v>
      </c>
      <c r="C658" s="206">
        <v>2468.7</v>
      </c>
      <c r="D658" s="207">
        <v>0.8198640434471152</v>
      </c>
      <c r="E658" s="206">
        <v>2623.4</v>
      </c>
      <c r="F658" s="207">
        <v>0.8510422948621168</v>
      </c>
      <c r="G658" s="206">
        <v>-154.7</v>
      </c>
      <c r="H658" s="208">
        <v>-5.89692765113975</v>
      </c>
    </row>
    <row r="659" ht="16.5" thickTop="1"/>
    <row r="660" spans="1:8" ht="21.75" customHeight="1" thickBot="1">
      <c r="A660" s="1"/>
      <c r="C660" s="63"/>
      <c r="D660" s="64"/>
      <c r="E660" s="65"/>
      <c r="F660" s="65"/>
      <c r="G660" s="65"/>
      <c r="H660" s="40" t="s">
        <v>16</v>
      </c>
    </row>
    <row r="661" spans="1:8" ht="21.75" thickTop="1">
      <c r="A661" s="168"/>
      <c r="B661" s="290"/>
      <c r="C661" s="291" t="s">
        <v>35</v>
      </c>
      <c r="D661" s="292"/>
      <c r="E661" s="292"/>
      <c r="F661" s="292"/>
      <c r="G661" s="293"/>
      <c r="H661" s="294"/>
    </row>
    <row r="662" spans="1:8" ht="16.5">
      <c r="A662" s="174"/>
      <c r="B662" s="295"/>
      <c r="C662" s="296" t="s">
        <v>277</v>
      </c>
      <c r="D662" s="297"/>
      <c r="E662" s="296" t="s">
        <v>283</v>
      </c>
      <c r="F662" s="297"/>
      <c r="G662" s="296" t="s">
        <v>29</v>
      </c>
      <c r="H662" s="298"/>
    </row>
    <row r="663" spans="1:8" ht="16.5">
      <c r="A663" s="174"/>
      <c r="B663" s="299"/>
      <c r="C663" s="300" t="s">
        <v>12</v>
      </c>
      <c r="D663" s="301" t="s">
        <v>13</v>
      </c>
      <c r="E663" s="300" t="s">
        <v>12</v>
      </c>
      <c r="F663" s="301" t="s">
        <v>13</v>
      </c>
      <c r="G663" s="302" t="s">
        <v>12</v>
      </c>
      <c r="H663" s="303" t="s">
        <v>13</v>
      </c>
    </row>
    <row r="664" spans="1:8" ht="18.75">
      <c r="A664" s="177" t="s">
        <v>276</v>
      </c>
      <c r="B664" s="199" t="s">
        <v>79</v>
      </c>
      <c r="C664" s="202">
        <v>922.9</v>
      </c>
      <c r="D664" s="203">
        <v>3.594813248107942</v>
      </c>
      <c r="E664" s="202">
        <v>878.4</v>
      </c>
      <c r="F664" s="203">
        <v>4.167101530404091</v>
      </c>
      <c r="G664" s="202">
        <v>44.5</v>
      </c>
      <c r="H664" s="205">
        <v>5.066029143897999</v>
      </c>
    </row>
    <row r="665" spans="1:8" ht="16.5">
      <c r="A665" s="174"/>
      <c r="B665" s="201" t="s">
        <v>31</v>
      </c>
      <c r="C665" s="204">
        <v>679.8</v>
      </c>
      <c r="D665" s="196">
        <v>2.6479077322177687</v>
      </c>
      <c r="E665" s="204">
        <v>650.4</v>
      </c>
      <c r="F665" s="196">
        <v>3.0854768162281654</v>
      </c>
      <c r="G665" s="204">
        <v>29.4</v>
      </c>
      <c r="H665" s="198">
        <v>4.520295202952029</v>
      </c>
    </row>
    <row r="666" spans="1:8" ht="16.5">
      <c r="A666" s="174"/>
      <c r="B666" s="201" t="s">
        <v>58</v>
      </c>
      <c r="C666" s="204">
        <v>38.8</v>
      </c>
      <c r="D666" s="196">
        <v>0.15113095029427687</v>
      </c>
      <c r="E666" s="204">
        <v>41.8</v>
      </c>
      <c r="F666" s="196">
        <v>0.1982978642655863</v>
      </c>
      <c r="G666" s="204">
        <v>-3</v>
      </c>
      <c r="H666" s="198">
        <v>-7.177033492822971</v>
      </c>
    </row>
    <row r="667" spans="1:8" ht="17.25" thickBot="1">
      <c r="A667" s="178"/>
      <c r="B667" s="200" t="s">
        <v>33</v>
      </c>
      <c r="C667" s="206">
        <v>204.3</v>
      </c>
      <c r="D667" s="207">
        <v>0.7957745655958961</v>
      </c>
      <c r="E667" s="206">
        <v>186.2</v>
      </c>
      <c r="F667" s="207">
        <v>0.8833268499103388</v>
      </c>
      <c r="G667" s="206">
        <v>18.1</v>
      </c>
      <c r="H667" s="208">
        <v>9.72073039742214</v>
      </c>
    </row>
    <row r="668" ht="16.5" thickTop="1"/>
    <row r="669" spans="1:8" ht="21.75" customHeight="1" thickBot="1">
      <c r="A669" s="1"/>
      <c r="C669" s="63"/>
      <c r="D669" s="64"/>
      <c r="E669" s="65"/>
      <c r="F669" s="65"/>
      <c r="G669" s="65"/>
      <c r="H669" s="40" t="s">
        <v>16</v>
      </c>
    </row>
    <row r="670" spans="1:8" ht="21.75" thickTop="1">
      <c r="A670" s="168"/>
      <c r="B670" s="290"/>
      <c r="C670" s="291" t="s">
        <v>35</v>
      </c>
      <c r="D670" s="292"/>
      <c r="E670" s="292"/>
      <c r="F670" s="292"/>
      <c r="G670" s="293"/>
      <c r="H670" s="294"/>
    </row>
    <row r="671" spans="1:8" ht="16.5">
      <c r="A671" s="174"/>
      <c r="B671" s="295"/>
      <c r="C671" s="296" t="s">
        <v>282</v>
      </c>
      <c r="D671" s="297"/>
      <c r="E671" s="296" t="s">
        <v>281</v>
      </c>
      <c r="F671" s="297"/>
      <c r="G671" s="296" t="s">
        <v>29</v>
      </c>
      <c r="H671" s="298"/>
    </row>
    <row r="672" spans="1:8" ht="16.5">
      <c r="A672" s="174"/>
      <c r="B672" s="299"/>
      <c r="C672" s="300" t="s">
        <v>12</v>
      </c>
      <c r="D672" s="301" t="s">
        <v>13</v>
      </c>
      <c r="E672" s="300" t="s">
        <v>12</v>
      </c>
      <c r="F672" s="301" t="s">
        <v>13</v>
      </c>
      <c r="G672" s="302" t="s">
        <v>12</v>
      </c>
      <c r="H672" s="303" t="s">
        <v>13</v>
      </c>
    </row>
    <row r="673" spans="1:8" ht="18.75">
      <c r="A673" s="177" t="s">
        <v>280</v>
      </c>
      <c r="B673" s="199" t="s">
        <v>79</v>
      </c>
      <c r="C673" s="202">
        <v>1609</v>
      </c>
      <c r="D673" s="203">
        <v>3.5434440778897014</v>
      </c>
      <c r="E673" s="202">
        <v>1837.7</v>
      </c>
      <c r="F673" s="203">
        <v>4.1261765339847685</v>
      </c>
      <c r="G673" s="202">
        <v>-228.7</v>
      </c>
      <c r="H673" s="205">
        <v>-12.444903956031993</v>
      </c>
    </row>
    <row r="674" spans="1:8" ht="16.5">
      <c r="A674" s="174"/>
      <c r="B674" s="201" t="s">
        <v>31</v>
      </c>
      <c r="C674" s="204">
        <v>1191.8</v>
      </c>
      <c r="D674" s="196">
        <v>2.624659199520787</v>
      </c>
      <c r="E674" s="204">
        <v>1371.2</v>
      </c>
      <c r="F674" s="196">
        <v>3.078746946400345</v>
      </c>
      <c r="G674" s="204">
        <v>-179.4</v>
      </c>
      <c r="H674" s="198">
        <v>-13.083430571761967</v>
      </c>
    </row>
    <row r="675" spans="1:8" ht="16.5">
      <c r="A675" s="174"/>
      <c r="B675" s="201" t="s">
        <v>58</v>
      </c>
      <c r="C675" s="204">
        <v>64.6</v>
      </c>
      <c r="D675" s="196">
        <v>0.14226630666977919</v>
      </c>
      <c r="E675" s="204">
        <v>72.6</v>
      </c>
      <c r="F675" s="196">
        <v>0.1630083345308234</v>
      </c>
      <c r="G675" s="204">
        <v>-8</v>
      </c>
      <c r="H675" s="198">
        <v>-11.019283746556475</v>
      </c>
    </row>
    <row r="676" spans="1:8" ht="17.25" thickBot="1">
      <c r="A676" s="178"/>
      <c r="B676" s="200" t="s">
        <v>33</v>
      </c>
      <c r="C676" s="206">
        <v>352.6</v>
      </c>
      <c r="D676" s="207">
        <v>0.7765185716991354</v>
      </c>
      <c r="E676" s="206">
        <v>393.9</v>
      </c>
      <c r="F676" s="207">
        <v>0.8844212530535996</v>
      </c>
      <c r="G676" s="206">
        <v>-41.3</v>
      </c>
      <c r="H676" s="208">
        <v>-10.484894643310472</v>
      </c>
    </row>
    <row r="677" ht="16.5" thickTop="1"/>
    <row r="678" spans="1:8" ht="21.75" customHeight="1" thickBot="1">
      <c r="A678" s="1"/>
      <c r="C678" s="63"/>
      <c r="D678" s="64"/>
      <c r="E678" s="65"/>
      <c r="F678" s="65"/>
      <c r="G678" s="65"/>
      <c r="H678" s="40" t="s">
        <v>16</v>
      </c>
    </row>
    <row r="679" spans="1:8" ht="21.75" thickTop="1">
      <c r="A679" s="168"/>
      <c r="B679" s="290"/>
      <c r="C679" s="291" t="s">
        <v>35</v>
      </c>
      <c r="D679" s="292"/>
      <c r="E679" s="292"/>
      <c r="F679" s="292"/>
      <c r="G679" s="293"/>
      <c r="H679" s="294"/>
    </row>
    <row r="680" spans="1:8" ht="16.5">
      <c r="A680" s="174"/>
      <c r="B680" s="295"/>
      <c r="C680" s="296" t="s">
        <v>286</v>
      </c>
      <c r="D680" s="297"/>
      <c r="E680" s="296" t="s">
        <v>249</v>
      </c>
      <c r="F680" s="297"/>
      <c r="G680" s="296" t="s">
        <v>29</v>
      </c>
      <c r="H680" s="298"/>
    </row>
    <row r="681" spans="1:8" ht="16.5">
      <c r="A681" s="174"/>
      <c r="B681" s="299"/>
      <c r="C681" s="300" t="s">
        <v>12</v>
      </c>
      <c r="D681" s="301" t="s">
        <v>13</v>
      </c>
      <c r="E681" s="300" t="s">
        <v>12</v>
      </c>
      <c r="F681" s="301" t="s">
        <v>13</v>
      </c>
      <c r="G681" s="302" t="s">
        <v>12</v>
      </c>
      <c r="H681" s="303" t="s">
        <v>13</v>
      </c>
    </row>
    <row r="682" spans="1:8" ht="18.75">
      <c r="A682" s="177" t="s">
        <v>285</v>
      </c>
      <c r="B682" s="199" t="s">
        <v>79</v>
      </c>
      <c r="C682" s="202">
        <v>2740.5</v>
      </c>
      <c r="D682" s="203">
        <v>3.772906934962271</v>
      </c>
      <c r="E682" s="202">
        <v>2965.7</v>
      </c>
      <c r="F682" s="203">
        <v>4.182892411499464</v>
      </c>
      <c r="G682" s="202">
        <v>-225.2</v>
      </c>
      <c r="H682" s="205">
        <v>-7.593485517752974</v>
      </c>
    </row>
    <row r="683" spans="1:8" ht="16.5">
      <c r="A683" s="174"/>
      <c r="B683" s="201" t="s">
        <v>31</v>
      </c>
      <c r="C683" s="204">
        <v>2070.1</v>
      </c>
      <c r="D683" s="196">
        <v>2.8499524342511937</v>
      </c>
      <c r="E683" s="204">
        <v>2237.5</v>
      </c>
      <c r="F683" s="196">
        <v>3.1558221569039513</v>
      </c>
      <c r="G683" s="204">
        <v>-167.4</v>
      </c>
      <c r="H683" s="198">
        <v>-7.481564245810057</v>
      </c>
    </row>
    <row r="684" spans="1:8" ht="16.5">
      <c r="A684" s="174"/>
      <c r="B684" s="201" t="s">
        <v>58</v>
      </c>
      <c r="C684" s="204">
        <v>95.6</v>
      </c>
      <c r="D684" s="196">
        <v>0.13161463345462254</v>
      </c>
      <c r="E684" s="204">
        <v>105.1</v>
      </c>
      <c r="F684" s="196">
        <v>0.14823548991758898</v>
      </c>
      <c r="G684" s="204">
        <v>-9.5</v>
      </c>
      <c r="H684" s="198">
        <v>-9.039010466222642</v>
      </c>
    </row>
    <row r="685" spans="1:8" ht="17.25" thickBot="1">
      <c r="A685" s="178"/>
      <c r="B685" s="200" t="s">
        <v>33</v>
      </c>
      <c r="C685" s="206">
        <v>574.8</v>
      </c>
      <c r="D685" s="207">
        <v>0.7913398672564542</v>
      </c>
      <c r="E685" s="206">
        <v>623.1</v>
      </c>
      <c r="F685" s="207">
        <v>0.8788347646779229</v>
      </c>
      <c r="G685" s="206">
        <v>-48.30000000000007</v>
      </c>
      <c r="H685" s="208">
        <v>-7.751564756860862</v>
      </c>
    </row>
    <row r="686" ht="16.5" thickTop="1"/>
    <row r="687" spans="1:8" ht="21.75" customHeight="1" thickBot="1">
      <c r="A687" s="1"/>
      <c r="C687" s="63"/>
      <c r="D687" s="64"/>
      <c r="E687" s="65"/>
      <c r="F687" s="65"/>
      <c r="G687" s="65"/>
      <c r="H687" s="40" t="s">
        <v>16</v>
      </c>
    </row>
    <row r="688" spans="1:8" ht="21.75" thickTop="1">
      <c r="A688" s="168"/>
      <c r="B688" s="290"/>
      <c r="C688" s="291" t="s">
        <v>35</v>
      </c>
      <c r="D688" s="292"/>
      <c r="E688" s="292"/>
      <c r="F688" s="292"/>
      <c r="G688" s="293"/>
      <c r="H688" s="294"/>
    </row>
    <row r="689" spans="1:8" ht="16.5">
      <c r="A689" s="174"/>
      <c r="B689" s="295"/>
      <c r="C689" s="296" t="s">
        <v>288</v>
      </c>
      <c r="D689" s="297"/>
      <c r="E689" s="296" t="s">
        <v>251</v>
      </c>
      <c r="F689" s="297"/>
      <c r="G689" s="296" t="s">
        <v>29</v>
      </c>
      <c r="H689" s="298"/>
    </row>
    <row r="690" spans="1:8" ht="16.5">
      <c r="A690" s="174"/>
      <c r="B690" s="299"/>
      <c r="C690" s="300" t="s">
        <v>12</v>
      </c>
      <c r="D690" s="301" t="s">
        <v>13</v>
      </c>
      <c r="E690" s="300" t="s">
        <v>12</v>
      </c>
      <c r="F690" s="301" t="s">
        <v>13</v>
      </c>
      <c r="G690" s="302" t="s">
        <v>12</v>
      </c>
      <c r="H690" s="303" t="s">
        <v>13</v>
      </c>
    </row>
    <row r="691" spans="1:8" ht="18.75">
      <c r="A691" s="177" t="s">
        <v>287</v>
      </c>
      <c r="B691" s="199" t="s">
        <v>79</v>
      </c>
      <c r="C691" s="202">
        <v>3781.2</v>
      </c>
      <c r="D691" s="203">
        <v>3.8710866315854133</v>
      </c>
      <c r="E691" s="202">
        <v>4052.9</v>
      </c>
      <c r="F691" s="203">
        <v>4.203176157146458</v>
      </c>
      <c r="G691" s="202">
        <v>-271.7</v>
      </c>
      <c r="H691" s="205">
        <v>-6.7038416936021195</v>
      </c>
    </row>
    <row r="692" spans="1:8" ht="16.5">
      <c r="A692" s="174"/>
      <c r="B692" s="201" t="s">
        <v>31</v>
      </c>
      <c r="C692" s="204">
        <v>2879.1</v>
      </c>
      <c r="D692" s="196">
        <v>2.9475419234628064</v>
      </c>
      <c r="E692" s="204">
        <v>3081.3</v>
      </c>
      <c r="F692" s="196">
        <v>3.1955505176578205</v>
      </c>
      <c r="G692" s="204">
        <v>-202.2</v>
      </c>
      <c r="H692" s="198">
        <v>-6.5621653198325465</v>
      </c>
    </row>
    <row r="693" spans="1:8" ht="16.5">
      <c r="A693" s="174"/>
      <c r="B693" s="201" t="s">
        <v>58</v>
      </c>
      <c r="C693" s="204">
        <v>124.8</v>
      </c>
      <c r="D693" s="196">
        <v>0.12776674379082292</v>
      </c>
      <c r="E693" s="204">
        <v>137.1</v>
      </c>
      <c r="F693" s="196">
        <v>0.14218348618144522</v>
      </c>
      <c r="G693" s="204">
        <v>-12.3</v>
      </c>
      <c r="H693" s="198">
        <v>-8.97155361050328</v>
      </c>
    </row>
    <row r="694" spans="1:8" ht="17.25" thickBot="1">
      <c r="A694" s="178"/>
      <c r="B694" s="200" t="s">
        <v>33</v>
      </c>
      <c r="C694" s="206">
        <v>777.3</v>
      </c>
      <c r="D694" s="207">
        <v>0.7957779643317839</v>
      </c>
      <c r="E694" s="206">
        <v>834.5</v>
      </c>
      <c r="F694" s="207">
        <v>0.8654421533071921</v>
      </c>
      <c r="G694" s="206">
        <v>-57.2</v>
      </c>
      <c r="H694" s="208">
        <v>-6.854403834631517</v>
      </c>
    </row>
    <row r="695" ht="16.5" thickTop="1"/>
    <row r="696" spans="1:8" ht="21.75" customHeight="1" thickBot="1">
      <c r="A696" s="1"/>
      <c r="C696" s="63"/>
      <c r="D696" s="64"/>
      <c r="E696" s="65"/>
      <c r="F696" s="65"/>
      <c r="G696" s="65"/>
      <c r="H696" s="40" t="s">
        <v>16</v>
      </c>
    </row>
    <row r="697" spans="1:8" ht="21.75" thickTop="1">
      <c r="A697" s="168"/>
      <c r="B697" s="290"/>
      <c r="C697" s="291" t="s">
        <v>35</v>
      </c>
      <c r="D697" s="292"/>
      <c r="E697" s="292"/>
      <c r="F697" s="292"/>
      <c r="G697" s="293"/>
      <c r="H697" s="294"/>
    </row>
    <row r="698" spans="1:8" ht="16.5">
      <c r="A698" s="174"/>
      <c r="B698" s="295"/>
      <c r="C698" s="296" t="s">
        <v>290</v>
      </c>
      <c r="D698" s="297"/>
      <c r="E698" s="296" t="s">
        <v>253</v>
      </c>
      <c r="F698" s="297"/>
      <c r="G698" s="296" t="s">
        <v>29</v>
      </c>
      <c r="H698" s="298"/>
    </row>
    <row r="699" spans="1:8" ht="16.5">
      <c r="A699" s="174"/>
      <c r="B699" s="299"/>
      <c r="C699" s="300" t="s">
        <v>12</v>
      </c>
      <c r="D699" s="301" t="s">
        <v>13</v>
      </c>
      <c r="E699" s="300" t="s">
        <v>12</v>
      </c>
      <c r="F699" s="301" t="s">
        <v>13</v>
      </c>
      <c r="G699" s="302" t="s">
        <v>12</v>
      </c>
      <c r="H699" s="303" t="s">
        <v>13</v>
      </c>
    </row>
    <row r="700" spans="1:8" ht="18.75">
      <c r="A700" s="177" t="s">
        <v>289</v>
      </c>
      <c r="B700" s="199" t="s">
        <v>79</v>
      </c>
      <c r="C700" s="202">
        <v>4828.4</v>
      </c>
      <c r="D700" s="203">
        <v>3.8936825637469155</v>
      </c>
      <c r="E700" s="202">
        <v>5091.8</v>
      </c>
      <c r="F700" s="203">
        <v>4.1550281324079625</v>
      </c>
      <c r="G700" s="202">
        <v>-263.40000000000055</v>
      </c>
      <c r="H700" s="205">
        <v>-5.173023292352418</v>
      </c>
    </row>
    <row r="701" spans="1:8" ht="16.5">
      <c r="A701" s="174"/>
      <c r="B701" s="201" t="s">
        <v>31</v>
      </c>
      <c r="C701" s="204">
        <v>3692.3</v>
      </c>
      <c r="D701" s="196">
        <v>2.9775172169088595</v>
      </c>
      <c r="E701" s="204">
        <v>3875.1</v>
      </c>
      <c r="F701" s="196">
        <v>3.162172417591833</v>
      </c>
      <c r="G701" s="204">
        <v>-182.8</v>
      </c>
      <c r="H701" s="198">
        <v>-4.717297618125982</v>
      </c>
    </row>
    <row r="702" spans="1:8" ht="16.5">
      <c r="A702" s="174"/>
      <c r="B702" s="201" t="s">
        <v>58</v>
      </c>
      <c r="C702" s="204">
        <v>154.2</v>
      </c>
      <c r="D702" s="196">
        <v>0.12434882183120172</v>
      </c>
      <c r="E702" s="204">
        <v>169.9</v>
      </c>
      <c r="F702" s="196">
        <v>0.13864238180920557</v>
      </c>
      <c r="G702" s="204">
        <v>-15.7</v>
      </c>
      <c r="H702" s="198">
        <v>-9.240729841082995</v>
      </c>
    </row>
    <row r="703" spans="1:8" ht="17.25" thickBot="1">
      <c r="A703" s="178"/>
      <c r="B703" s="200" t="s">
        <v>33</v>
      </c>
      <c r="C703" s="206">
        <v>981.9</v>
      </c>
      <c r="D703" s="207">
        <v>0.7918165250068545</v>
      </c>
      <c r="E703" s="206">
        <v>1046.8</v>
      </c>
      <c r="F703" s="207">
        <v>0.8542133330069239</v>
      </c>
      <c r="G703" s="206">
        <v>-64.9</v>
      </c>
      <c r="H703" s="208">
        <v>-6.1998471532288875</v>
      </c>
    </row>
    <row r="704" ht="16.5" thickTop="1"/>
    <row r="705" spans="1:8" ht="21.75" customHeight="1" thickBot="1">
      <c r="A705" s="1"/>
      <c r="C705" s="63"/>
      <c r="D705" s="64"/>
      <c r="E705" s="65"/>
      <c r="F705" s="65"/>
      <c r="G705" s="65"/>
      <c r="H705" s="40" t="s">
        <v>16</v>
      </c>
    </row>
    <row r="706" spans="1:8" ht="21.75" thickTop="1">
      <c r="A706" s="168"/>
      <c r="B706" s="290"/>
      <c r="C706" s="291" t="s">
        <v>35</v>
      </c>
      <c r="D706" s="292"/>
      <c r="E706" s="292"/>
      <c r="F706" s="292"/>
      <c r="G706" s="293"/>
      <c r="H706" s="294"/>
    </row>
    <row r="707" spans="1:8" ht="16.5">
      <c r="A707" s="174"/>
      <c r="B707" s="295"/>
      <c r="C707" s="296" t="s">
        <v>292</v>
      </c>
      <c r="D707" s="297"/>
      <c r="E707" s="296" t="s">
        <v>256</v>
      </c>
      <c r="F707" s="297"/>
      <c r="G707" s="296" t="s">
        <v>29</v>
      </c>
      <c r="H707" s="298"/>
    </row>
    <row r="708" spans="1:8" ht="16.5">
      <c r="A708" s="174"/>
      <c r="B708" s="299"/>
      <c r="C708" s="300" t="s">
        <v>12</v>
      </c>
      <c r="D708" s="301" t="s">
        <v>13</v>
      </c>
      <c r="E708" s="300" t="s">
        <v>12</v>
      </c>
      <c r="F708" s="301" t="s">
        <v>13</v>
      </c>
      <c r="G708" s="302" t="s">
        <v>12</v>
      </c>
      <c r="H708" s="303" t="s">
        <v>13</v>
      </c>
    </row>
    <row r="709" spans="1:8" ht="18.75">
      <c r="A709" s="177" t="s">
        <v>291</v>
      </c>
      <c r="B709" s="199" t="s">
        <v>79</v>
      </c>
      <c r="C709" s="318">
        <v>5824.8</v>
      </c>
      <c r="D709" s="319">
        <v>3.870738801551539</v>
      </c>
      <c r="E709" s="318">
        <v>6030.4</v>
      </c>
      <c r="F709" s="319">
        <v>4.1046472687868745</v>
      </c>
      <c r="G709" s="318">
        <v>-205.59999999999945</v>
      </c>
      <c r="H709" s="320">
        <v>-3.4093924117802987</v>
      </c>
    </row>
    <row r="710" spans="1:8" ht="16.5">
      <c r="A710" s="174"/>
      <c r="B710" s="201" t="s">
        <v>31</v>
      </c>
      <c r="C710" s="321">
        <v>4451.8</v>
      </c>
      <c r="D710" s="322">
        <v>2.958342775159171</v>
      </c>
      <c r="E710" s="321">
        <v>4589.9</v>
      </c>
      <c r="F710" s="322">
        <v>3.1241576842340266</v>
      </c>
      <c r="G710" s="321">
        <v>-138.09999999999945</v>
      </c>
      <c r="H710" s="323">
        <v>-3.0087801477156284</v>
      </c>
    </row>
    <row r="711" spans="1:8" ht="16.5">
      <c r="A711" s="174"/>
      <c r="B711" s="201" t="s">
        <v>58</v>
      </c>
      <c r="C711" s="321">
        <v>184</v>
      </c>
      <c r="D711" s="322">
        <v>0.12227302902854742</v>
      </c>
      <c r="E711" s="321">
        <v>205.4</v>
      </c>
      <c r="F711" s="322">
        <v>0.13980740067140227</v>
      </c>
      <c r="G711" s="321">
        <v>-21.4</v>
      </c>
      <c r="H711" s="323">
        <v>-10.418695228821818</v>
      </c>
    </row>
    <row r="712" spans="1:8" ht="17.25" thickBot="1">
      <c r="A712" s="178"/>
      <c r="B712" s="200" t="s">
        <v>33</v>
      </c>
      <c r="C712" s="324">
        <v>1189</v>
      </c>
      <c r="D712" s="325">
        <v>0.7901229973638201</v>
      </c>
      <c r="E712" s="324">
        <v>1235.1</v>
      </c>
      <c r="F712" s="325">
        <v>0.8406821838814456</v>
      </c>
      <c r="G712" s="324">
        <v>-46.09999999999991</v>
      </c>
      <c r="H712" s="326">
        <v>-3.7324912962513057</v>
      </c>
    </row>
    <row r="713" ht="16.5" thickTop="1"/>
    <row r="714" spans="1:8" ht="21.75" customHeight="1" thickBot="1">
      <c r="A714" s="1"/>
      <c r="C714" s="63"/>
      <c r="D714" s="64"/>
      <c r="E714" s="65"/>
      <c r="F714" s="65"/>
      <c r="G714" s="65"/>
      <c r="H714" s="40" t="s">
        <v>16</v>
      </c>
    </row>
    <row r="715" spans="1:8" ht="21.75" thickTop="1">
      <c r="A715" s="168"/>
      <c r="B715" s="290"/>
      <c r="C715" s="291" t="s">
        <v>35</v>
      </c>
      <c r="D715" s="292"/>
      <c r="E715" s="292"/>
      <c r="F715" s="292"/>
      <c r="G715" s="293"/>
      <c r="H715" s="294"/>
    </row>
    <row r="716" spans="1:8" ht="16.5">
      <c r="A716" s="174"/>
      <c r="B716" s="295"/>
      <c r="C716" s="296" t="s">
        <v>294</v>
      </c>
      <c r="D716" s="297"/>
      <c r="E716" s="296" t="s">
        <v>260</v>
      </c>
      <c r="F716" s="297"/>
      <c r="G716" s="296" t="s">
        <v>29</v>
      </c>
      <c r="H716" s="298"/>
    </row>
    <row r="717" spans="1:8" ht="16.5">
      <c r="A717" s="174"/>
      <c r="B717" s="299"/>
      <c r="C717" s="300" t="s">
        <v>12</v>
      </c>
      <c r="D717" s="301" t="s">
        <v>13</v>
      </c>
      <c r="E717" s="300" t="s">
        <v>12</v>
      </c>
      <c r="F717" s="301" t="s">
        <v>13</v>
      </c>
      <c r="G717" s="302" t="s">
        <v>12</v>
      </c>
      <c r="H717" s="303" t="s">
        <v>13</v>
      </c>
    </row>
    <row r="718" spans="1:8" ht="18.75">
      <c r="A718" s="177" t="s">
        <v>293</v>
      </c>
      <c r="B718" s="199" t="s">
        <v>79</v>
      </c>
      <c r="C718" s="318">
        <v>6771.5</v>
      </c>
      <c r="D718" s="319">
        <v>3.853155046315817</v>
      </c>
      <c r="E718" s="318">
        <v>6976.3</v>
      </c>
      <c r="F718" s="319">
        <v>4.060402879875213</v>
      </c>
      <c r="G718" s="318">
        <v>-204.8</v>
      </c>
      <c r="H718" s="320">
        <v>-2.9356535699439523</v>
      </c>
    </row>
    <row r="719" spans="1:8" ht="16.5">
      <c r="A719" s="174"/>
      <c r="B719" s="201" t="s">
        <v>31</v>
      </c>
      <c r="C719" s="321">
        <v>5155.3</v>
      </c>
      <c r="D719" s="322">
        <v>2.93349630218887</v>
      </c>
      <c r="E719" s="321">
        <v>5296.7</v>
      </c>
      <c r="F719" s="322">
        <v>3.082828423926012</v>
      </c>
      <c r="G719" s="321">
        <v>-141.4</v>
      </c>
      <c r="H719" s="323">
        <v>-2.6695867238091586</v>
      </c>
    </row>
    <row r="720" spans="1:8" ht="16.5">
      <c r="A720" s="174"/>
      <c r="B720" s="201" t="s">
        <v>58</v>
      </c>
      <c r="C720" s="321">
        <v>218.6</v>
      </c>
      <c r="D720" s="322">
        <v>0.12438893791990513</v>
      </c>
      <c r="E720" s="321">
        <v>241.7</v>
      </c>
      <c r="F720" s="322">
        <v>0.1406762002875219</v>
      </c>
      <c r="G720" s="321">
        <v>-23.1</v>
      </c>
      <c r="H720" s="323">
        <v>-9.557302441042614</v>
      </c>
    </row>
    <row r="721" spans="1:8" ht="17.25" thickBot="1">
      <c r="A721" s="178"/>
      <c r="B721" s="200" t="s">
        <v>33</v>
      </c>
      <c r="C721" s="324">
        <v>1397.6</v>
      </c>
      <c r="D721" s="325">
        <v>0.7952698062070421</v>
      </c>
      <c r="E721" s="324">
        <v>1437.9</v>
      </c>
      <c r="F721" s="325">
        <v>0.8368982556616787</v>
      </c>
      <c r="G721" s="324">
        <v>-40.30000000000018</v>
      </c>
      <c r="H721" s="326">
        <v>-2.8026983795813476</v>
      </c>
    </row>
    <row r="722" ht="16.5" thickTop="1"/>
    <row r="723" spans="1:8" ht="21.75" customHeight="1" thickBot="1">
      <c r="A723" s="1"/>
      <c r="C723" s="63"/>
      <c r="D723" s="64"/>
      <c r="E723" s="65"/>
      <c r="F723" s="65"/>
      <c r="G723" s="65"/>
      <c r="H723" s="40" t="s">
        <v>16</v>
      </c>
    </row>
    <row r="724" spans="1:8" ht="21.75" thickTop="1">
      <c r="A724" s="168"/>
      <c r="B724" s="290"/>
      <c r="C724" s="291" t="s">
        <v>35</v>
      </c>
      <c r="D724" s="292"/>
      <c r="E724" s="292"/>
      <c r="F724" s="292"/>
      <c r="G724" s="293"/>
      <c r="H724" s="294"/>
    </row>
    <row r="725" spans="1:8" ht="16.5">
      <c r="A725" s="174"/>
      <c r="B725" s="295"/>
      <c r="C725" s="296" t="s">
        <v>296</v>
      </c>
      <c r="D725" s="297"/>
      <c r="E725" s="296" t="s">
        <v>263</v>
      </c>
      <c r="F725" s="297"/>
      <c r="G725" s="296" t="s">
        <v>29</v>
      </c>
      <c r="H725" s="298"/>
    </row>
    <row r="726" spans="1:8" ht="16.5">
      <c r="A726" s="174"/>
      <c r="B726" s="299"/>
      <c r="C726" s="300" t="s">
        <v>12</v>
      </c>
      <c r="D726" s="301" t="s">
        <v>13</v>
      </c>
      <c r="E726" s="300" t="s">
        <v>12</v>
      </c>
      <c r="F726" s="301" t="s">
        <v>13</v>
      </c>
      <c r="G726" s="302" t="s">
        <v>12</v>
      </c>
      <c r="H726" s="303" t="s">
        <v>13</v>
      </c>
    </row>
    <row r="727" spans="1:8" ht="18.75">
      <c r="A727" s="177" t="s">
        <v>295</v>
      </c>
      <c r="B727" s="199" t="s">
        <v>79</v>
      </c>
      <c r="C727" s="318">
        <v>7723.7</v>
      </c>
      <c r="D727" s="319">
        <v>3.8351687311374767</v>
      </c>
      <c r="E727" s="318">
        <v>7879.3</v>
      </c>
      <c r="F727" s="319">
        <v>4.008661105257562</v>
      </c>
      <c r="G727" s="318">
        <v>-155.6</v>
      </c>
      <c r="H727" s="320">
        <v>-1.9747947152665923</v>
      </c>
    </row>
    <row r="728" spans="1:8" ht="16.5">
      <c r="A728" s="174"/>
      <c r="B728" s="201" t="s">
        <v>31</v>
      </c>
      <c r="C728" s="321">
        <v>5874.3</v>
      </c>
      <c r="D728" s="322">
        <v>2.9168574229088233</v>
      </c>
      <c r="E728" s="321">
        <v>5967.2</v>
      </c>
      <c r="F728" s="322">
        <v>3.0358639152326883</v>
      </c>
      <c r="G728" s="321">
        <v>-92.89999999999964</v>
      </c>
      <c r="H728" s="323">
        <v>-1.5568440809759942</v>
      </c>
    </row>
    <row r="729" spans="1:8" ht="16.5">
      <c r="A729" s="174"/>
      <c r="B729" s="201" t="s">
        <v>58</v>
      </c>
      <c r="C729" s="321">
        <v>248.2</v>
      </c>
      <c r="D729" s="322">
        <v>0.12324260122328957</v>
      </c>
      <c r="E729" s="321">
        <v>276.1</v>
      </c>
      <c r="F729" s="322">
        <v>0.1404682308278163</v>
      </c>
      <c r="G729" s="321">
        <v>-27.9</v>
      </c>
      <c r="H729" s="323">
        <v>-10.105034407823265</v>
      </c>
    </row>
    <row r="730" spans="1:8" ht="17.25" thickBot="1">
      <c r="A730" s="178"/>
      <c r="B730" s="200" t="s">
        <v>33</v>
      </c>
      <c r="C730" s="324">
        <v>1601.2</v>
      </c>
      <c r="D730" s="325">
        <v>0.7950687070053638</v>
      </c>
      <c r="E730" s="324">
        <v>1636</v>
      </c>
      <c r="F730" s="325">
        <v>0.832328959197057</v>
      </c>
      <c r="G730" s="324">
        <v>-34.8</v>
      </c>
      <c r="H730" s="326">
        <v>-2.1271393643031766</v>
      </c>
    </row>
    <row r="731" ht="16.5" thickTop="1"/>
    <row r="732" spans="1:8" ht="21.75" customHeight="1" thickBot="1">
      <c r="A732" s="1"/>
      <c r="C732" s="63"/>
      <c r="D732" s="64"/>
      <c r="E732" s="65"/>
      <c r="F732" s="65"/>
      <c r="G732" s="65"/>
      <c r="H732" s="40" t="s">
        <v>16</v>
      </c>
    </row>
    <row r="733" spans="1:8" ht="21.75" thickTop="1">
      <c r="A733" s="168"/>
      <c r="B733" s="290"/>
      <c r="C733" s="291" t="s">
        <v>35</v>
      </c>
      <c r="D733" s="292"/>
      <c r="E733" s="292"/>
      <c r="F733" s="292"/>
      <c r="G733" s="293"/>
      <c r="H733" s="294"/>
    </row>
    <row r="734" spans="1:8" ht="16.5">
      <c r="A734" s="174"/>
      <c r="B734" s="295"/>
      <c r="C734" s="296" t="s">
        <v>298</v>
      </c>
      <c r="D734" s="297"/>
      <c r="E734" s="296" t="s">
        <v>266</v>
      </c>
      <c r="F734" s="297"/>
      <c r="G734" s="296" t="s">
        <v>29</v>
      </c>
      <c r="H734" s="298"/>
    </row>
    <row r="735" spans="1:8" ht="16.5">
      <c r="A735" s="174"/>
      <c r="B735" s="299"/>
      <c r="C735" s="300" t="s">
        <v>12</v>
      </c>
      <c r="D735" s="301" t="s">
        <v>13</v>
      </c>
      <c r="E735" s="300" t="s">
        <v>12</v>
      </c>
      <c r="F735" s="301" t="s">
        <v>13</v>
      </c>
      <c r="G735" s="302" t="s">
        <v>12</v>
      </c>
      <c r="H735" s="303" t="s">
        <v>13</v>
      </c>
    </row>
    <row r="736" spans="1:8" ht="18.75">
      <c r="A736" s="177" t="s">
        <v>297</v>
      </c>
      <c r="B736" s="199" t="s">
        <v>79</v>
      </c>
      <c r="C736" s="318">
        <v>8697.2</v>
      </c>
      <c r="D736" s="319">
        <v>3.8374836358052775</v>
      </c>
      <c r="E736" s="318">
        <v>8893.2</v>
      </c>
      <c r="F736" s="319">
        <v>3.9752647807417887</v>
      </c>
      <c r="G736" s="318">
        <v>-196</v>
      </c>
      <c r="H736" s="320">
        <v>-2.2039310934196865</v>
      </c>
    </row>
    <row r="737" spans="1:8" ht="16.5">
      <c r="A737" s="174"/>
      <c r="B737" s="201" t="s">
        <v>31</v>
      </c>
      <c r="C737" s="321">
        <v>6604.8</v>
      </c>
      <c r="D737" s="322">
        <v>2.9142496341082986</v>
      </c>
      <c r="E737" s="321">
        <v>6734.7</v>
      </c>
      <c r="F737" s="322">
        <v>3.0104142174764674</v>
      </c>
      <c r="G737" s="321">
        <v>-129.9</v>
      </c>
      <c r="H737" s="323">
        <v>-1.9288164283487008</v>
      </c>
    </row>
    <row r="738" spans="1:8" ht="16.5">
      <c r="A738" s="174"/>
      <c r="B738" s="201" t="s">
        <v>58</v>
      </c>
      <c r="C738" s="321">
        <v>277.2</v>
      </c>
      <c r="D738" s="322">
        <v>0.12230953224546093</v>
      </c>
      <c r="E738" s="321">
        <v>308.2</v>
      </c>
      <c r="F738" s="322">
        <v>0.13776555181763808</v>
      </c>
      <c r="G738" s="321">
        <v>-31</v>
      </c>
      <c r="H738" s="323">
        <v>-10.058403634003898</v>
      </c>
    </row>
    <row r="739" spans="1:8" ht="17.25" thickBot="1">
      <c r="A739" s="178"/>
      <c r="B739" s="200" t="s">
        <v>33</v>
      </c>
      <c r="C739" s="324">
        <v>1815.2</v>
      </c>
      <c r="D739" s="325">
        <v>0.8009244694515176</v>
      </c>
      <c r="E739" s="324">
        <v>1850.3</v>
      </c>
      <c r="F739" s="325">
        <v>0.8270850114476825</v>
      </c>
      <c r="G739" s="324">
        <v>-35.09999999999991</v>
      </c>
      <c r="H739" s="326">
        <v>-1.8969896773496142</v>
      </c>
    </row>
    <row r="740" ht="16.5" thickTop="1"/>
    <row r="741" spans="1:8" ht="21.75" customHeight="1" thickBot="1">
      <c r="A741" s="1"/>
      <c r="C741" s="63"/>
      <c r="D741" s="64"/>
      <c r="E741" s="65"/>
      <c r="F741" s="65"/>
      <c r="G741" s="65"/>
      <c r="H741" s="40" t="s">
        <v>16</v>
      </c>
    </row>
    <row r="742" spans="1:8" ht="21.75" thickTop="1">
      <c r="A742" s="168"/>
      <c r="B742" s="290"/>
      <c r="C742" s="291" t="s">
        <v>35</v>
      </c>
      <c r="D742" s="292"/>
      <c r="E742" s="292"/>
      <c r="F742" s="292"/>
      <c r="G742" s="293"/>
      <c r="H742" s="294"/>
    </row>
    <row r="743" spans="1:8" ht="16.5">
      <c r="A743" s="174"/>
      <c r="B743" s="295"/>
      <c r="C743" s="296" t="s">
        <v>300</v>
      </c>
      <c r="D743" s="297"/>
      <c r="E743" s="296" t="s">
        <v>268</v>
      </c>
      <c r="F743" s="297"/>
      <c r="G743" s="296" t="s">
        <v>29</v>
      </c>
      <c r="H743" s="298"/>
    </row>
    <row r="744" spans="1:8" ht="16.5">
      <c r="A744" s="174"/>
      <c r="B744" s="299"/>
      <c r="C744" s="300" t="s">
        <v>12</v>
      </c>
      <c r="D744" s="301" t="s">
        <v>13</v>
      </c>
      <c r="E744" s="300" t="s">
        <v>12</v>
      </c>
      <c r="F744" s="301" t="s">
        <v>13</v>
      </c>
      <c r="G744" s="302" t="s">
        <v>12</v>
      </c>
      <c r="H744" s="303" t="s">
        <v>13</v>
      </c>
    </row>
    <row r="745" spans="1:8" ht="18.75">
      <c r="A745" s="177" t="s">
        <v>299</v>
      </c>
      <c r="B745" s="199" t="s">
        <v>79</v>
      </c>
      <c r="C745" s="318">
        <v>9783.2</v>
      </c>
      <c r="D745" s="319">
        <v>3.8707053378479435</v>
      </c>
      <c r="E745" s="318">
        <v>9956.3</v>
      </c>
      <c r="F745" s="319">
        <v>3.978900791839742</v>
      </c>
      <c r="G745" s="318">
        <v>-173.09999999999854</v>
      </c>
      <c r="H745" s="320">
        <v>-1.73859767182587</v>
      </c>
    </row>
    <row r="746" spans="1:8" ht="16.5">
      <c r="A746" s="174"/>
      <c r="B746" s="201" t="s">
        <v>31</v>
      </c>
      <c r="C746" s="321">
        <v>7435.2</v>
      </c>
      <c r="D746" s="322">
        <v>2.9417233960224696</v>
      </c>
      <c r="E746" s="321">
        <v>7543.1</v>
      </c>
      <c r="F746" s="322">
        <v>3.014498012607732</v>
      </c>
      <c r="G746" s="321">
        <v>-107.90000000000055</v>
      </c>
      <c r="H746" s="323">
        <v>-1.4304463682040636</v>
      </c>
    </row>
    <row r="747" spans="1:8" ht="16.5">
      <c r="A747" s="174"/>
      <c r="B747" s="201" t="s">
        <v>58</v>
      </c>
      <c r="C747" s="321">
        <v>306</v>
      </c>
      <c r="D747" s="322">
        <v>0.12106834505902675</v>
      </c>
      <c r="E747" s="321">
        <v>335.3</v>
      </c>
      <c r="F747" s="322">
        <v>0.1339981153143101</v>
      </c>
      <c r="G747" s="321">
        <v>-29.3</v>
      </c>
      <c r="H747" s="323">
        <v>-8.738443185207279</v>
      </c>
    </row>
    <row r="748" spans="1:8" ht="17.25" thickBot="1">
      <c r="A748" s="178"/>
      <c r="B748" s="200" t="s">
        <v>33</v>
      </c>
      <c r="C748" s="324">
        <v>2042</v>
      </c>
      <c r="D748" s="325">
        <v>0.8079135967664466</v>
      </c>
      <c r="E748" s="324">
        <v>2077.9</v>
      </c>
      <c r="F748" s="325">
        <v>0.8304046639177005</v>
      </c>
      <c r="G748" s="324">
        <v>-35.90000000000009</v>
      </c>
      <c r="H748" s="326">
        <v>-1.7277058568747283</v>
      </c>
    </row>
    <row r="749" ht="16.5" thickTop="1"/>
    <row r="750" spans="1:8" ht="21.75" customHeight="1" thickBot="1">
      <c r="A750" s="1"/>
      <c r="C750" s="63"/>
      <c r="D750" s="64"/>
      <c r="E750" s="65"/>
      <c r="F750" s="65"/>
      <c r="G750" s="65"/>
      <c r="H750" s="40" t="s">
        <v>16</v>
      </c>
    </row>
    <row r="751" spans="1:8" ht="21.75" thickTop="1">
      <c r="A751" s="168"/>
      <c r="B751" s="290"/>
      <c r="C751" s="291" t="s">
        <v>35</v>
      </c>
      <c r="D751" s="292"/>
      <c r="E751" s="292"/>
      <c r="F751" s="292"/>
      <c r="G751" s="293"/>
      <c r="H751" s="294"/>
    </row>
    <row r="752" spans="1:8" ht="16.5">
      <c r="A752" s="174"/>
      <c r="B752" s="295"/>
      <c r="C752" s="296" t="s">
        <v>302</v>
      </c>
      <c r="D752" s="297"/>
      <c r="E752" s="296" t="s">
        <v>272</v>
      </c>
      <c r="F752" s="297"/>
      <c r="G752" s="296" t="s">
        <v>29</v>
      </c>
      <c r="H752" s="298"/>
    </row>
    <row r="753" spans="1:8" ht="16.5">
      <c r="A753" s="174"/>
      <c r="B753" s="299"/>
      <c r="C753" s="300" t="s">
        <v>12</v>
      </c>
      <c r="D753" s="301" t="s">
        <v>13</v>
      </c>
      <c r="E753" s="300" t="s">
        <v>12</v>
      </c>
      <c r="F753" s="301" t="s">
        <v>13</v>
      </c>
      <c r="G753" s="302" t="s">
        <v>12</v>
      </c>
      <c r="H753" s="303" t="s">
        <v>13</v>
      </c>
    </row>
    <row r="754" spans="1:8" ht="18.75">
      <c r="A754" s="177" t="s">
        <v>301</v>
      </c>
      <c r="B754" s="199" t="s">
        <v>79</v>
      </c>
      <c r="C754" s="318">
        <v>10746.7</v>
      </c>
      <c r="D754" s="319">
        <v>3.8708754863042394</v>
      </c>
      <c r="E754" s="318">
        <v>10860.6</v>
      </c>
      <c r="F754" s="319">
        <v>3.9478060534770947</v>
      </c>
      <c r="G754" s="318">
        <v>-113.9</v>
      </c>
      <c r="H754" s="320">
        <v>-1.048745004880025</v>
      </c>
    </row>
    <row r="755" spans="1:8" ht="16.5">
      <c r="A755" s="174"/>
      <c r="B755" s="201" t="s">
        <v>31</v>
      </c>
      <c r="C755" s="321">
        <v>8174.8</v>
      </c>
      <c r="D755" s="322">
        <v>2.944497652808759</v>
      </c>
      <c r="E755" s="321">
        <v>8233.9</v>
      </c>
      <c r="F755" s="322">
        <v>2.9930059355583527</v>
      </c>
      <c r="G755" s="321">
        <v>-59.099999999999454</v>
      </c>
      <c r="H755" s="323">
        <v>-0.7177643643959675</v>
      </c>
    </row>
    <row r="756" spans="1:8" ht="16.5">
      <c r="A756" s="174"/>
      <c r="B756" s="201" t="s">
        <v>58</v>
      </c>
      <c r="C756" s="321">
        <v>332.5</v>
      </c>
      <c r="D756" s="322">
        <v>0.11976384370980481</v>
      </c>
      <c r="E756" s="321">
        <v>362.2</v>
      </c>
      <c r="F756" s="322">
        <v>0.13165896475051134</v>
      </c>
      <c r="G756" s="321">
        <v>-29.7</v>
      </c>
      <c r="H756" s="323">
        <v>-8.19988956377692</v>
      </c>
    </row>
    <row r="757" spans="1:8" ht="17.25" thickBot="1">
      <c r="A757" s="178"/>
      <c r="B757" s="200" t="s">
        <v>33</v>
      </c>
      <c r="C757" s="324">
        <v>2239.4</v>
      </c>
      <c r="D757" s="325">
        <v>0.8066139897856749</v>
      </c>
      <c r="E757" s="324">
        <v>2264.5</v>
      </c>
      <c r="F757" s="325">
        <v>0.8231411531682301</v>
      </c>
      <c r="G757" s="324">
        <v>-25.09999999999991</v>
      </c>
      <c r="H757" s="326">
        <v>-1.1084124530801431</v>
      </c>
    </row>
    <row r="758" ht="16.5" thickTop="1"/>
    <row r="759" spans="1:8" ht="21.75" customHeight="1" thickBot="1">
      <c r="A759" s="1"/>
      <c r="C759" s="63"/>
      <c r="D759" s="64"/>
      <c r="E759" s="65"/>
      <c r="F759" s="65"/>
      <c r="G759" s="65"/>
      <c r="H759" s="40" t="s">
        <v>16</v>
      </c>
    </row>
    <row r="760" spans="1:8" ht="21.75" thickTop="1">
      <c r="A760" s="168"/>
      <c r="B760" s="290"/>
      <c r="C760" s="291" t="s">
        <v>35</v>
      </c>
      <c r="D760" s="292"/>
      <c r="E760" s="292"/>
      <c r="F760" s="292"/>
      <c r="G760" s="293"/>
      <c r="H760" s="294"/>
    </row>
    <row r="761" spans="1:8" ht="16.5">
      <c r="A761" s="174"/>
      <c r="B761" s="295"/>
      <c r="C761" s="296" t="s">
        <v>304</v>
      </c>
      <c r="D761" s="297"/>
      <c r="E761" s="296" t="s">
        <v>274</v>
      </c>
      <c r="F761" s="297"/>
      <c r="G761" s="296" t="s">
        <v>29</v>
      </c>
      <c r="H761" s="298"/>
    </row>
    <row r="762" spans="1:8" ht="16.5">
      <c r="A762" s="174"/>
      <c r="B762" s="299"/>
      <c r="C762" s="300" t="s">
        <v>12</v>
      </c>
      <c r="D762" s="301" t="s">
        <v>13</v>
      </c>
      <c r="E762" s="300" t="s">
        <v>12</v>
      </c>
      <c r="F762" s="301" t="s">
        <v>13</v>
      </c>
      <c r="G762" s="302" t="s">
        <v>12</v>
      </c>
      <c r="H762" s="303" t="s">
        <v>13</v>
      </c>
    </row>
    <row r="763" spans="1:8" ht="18.75">
      <c r="A763" s="177" t="s">
        <v>303</v>
      </c>
      <c r="B763" s="199" t="s">
        <v>79</v>
      </c>
      <c r="C763" s="318">
        <v>11702</v>
      </c>
      <c r="D763" s="319">
        <v>3.859305206335302</v>
      </c>
      <c r="E763" s="318">
        <v>11820.7</v>
      </c>
      <c r="F763" s="319">
        <v>3.9247892874870716</v>
      </c>
      <c r="G763" s="318">
        <v>-118.70000000000073</v>
      </c>
      <c r="H763" s="320">
        <v>-1.0041706497923242</v>
      </c>
    </row>
    <row r="764" spans="1:8" ht="16.5">
      <c r="A764" s="174"/>
      <c r="B764" s="201" t="s">
        <v>31</v>
      </c>
      <c r="C764" s="321">
        <v>8889.6</v>
      </c>
      <c r="D764" s="322">
        <v>2.931779145636498</v>
      </c>
      <c r="E764" s="321">
        <v>8953.8</v>
      </c>
      <c r="F764" s="322">
        <v>2.972901632077774</v>
      </c>
      <c r="G764" s="321">
        <v>-64.19999999999891</v>
      </c>
      <c r="H764" s="323">
        <v>-0.7170140052268237</v>
      </c>
    </row>
    <row r="765" spans="1:8" ht="16.5">
      <c r="A765" s="174"/>
      <c r="B765" s="201" t="s">
        <v>58</v>
      </c>
      <c r="C765" s="321">
        <v>365.4</v>
      </c>
      <c r="D765" s="322">
        <v>0.12050847055160821</v>
      </c>
      <c r="E765" s="321">
        <v>398.5</v>
      </c>
      <c r="F765" s="322">
        <v>0.13231268292601947</v>
      </c>
      <c r="G765" s="321">
        <v>-33.1</v>
      </c>
      <c r="H765" s="323">
        <v>-8.30614805520703</v>
      </c>
    </row>
    <row r="766" spans="1:8" ht="17.25" thickBot="1">
      <c r="A766" s="178"/>
      <c r="B766" s="200" t="s">
        <v>33</v>
      </c>
      <c r="C766" s="324">
        <v>2447</v>
      </c>
      <c r="D766" s="325">
        <v>0.8070175901471957</v>
      </c>
      <c r="E766" s="324">
        <v>2468.4</v>
      </c>
      <c r="F766" s="325">
        <v>0.8195749724832783</v>
      </c>
      <c r="G766" s="324">
        <v>-21.40000000000009</v>
      </c>
      <c r="H766" s="326">
        <v>-0.8669583535893755</v>
      </c>
    </row>
    <row r="767" ht="16.5" thickTop="1"/>
    <row r="768" spans="1:8" ht="21.75" customHeight="1" thickBot="1">
      <c r="A768" s="1"/>
      <c r="C768" s="63"/>
      <c r="D768" s="64"/>
      <c r="E768" s="65"/>
      <c r="F768" s="65"/>
      <c r="G768" s="65"/>
      <c r="H768" s="40" t="s">
        <v>16</v>
      </c>
    </row>
    <row r="769" spans="1:8" ht="21.75" thickTop="1">
      <c r="A769" s="168"/>
      <c r="B769" s="335"/>
      <c r="C769" s="336" t="s">
        <v>308</v>
      </c>
      <c r="D769" s="337"/>
      <c r="E769" s="337"/>
      <c r="F769" s="337"/>
      <c r="G769" s="337"/>
      <c r="H769" s="338"/>
    </row>
    <row r="770" spans="1:8" ht="16.5">
      <c r="A770" s="174"/>
      <c r="B770" s="339"/>
      <c r="C770" s="340" t="s">
        <v>310</v>
      </c>
      <c r="D770" s="340"/>
      <c r="E770" s="340" t="s">
        <v>311</v>
      </c>
      <c r="F770" s="340"/>
      <c r="G770" s="340" t="s">
        <v>309</v>
      </c>
      <c r="H770" s="341"/>
    </row>
    <row r="771" spans="1:8" ht="16.5">
      <c r="A771" s="174"/>
      <c r="B771" s="342"/>
      <c r="C771" s="343" t="s">
        <v>12</v>
      </c>
      <c r="D771" s="344" t="s">
        <v>13</v>
      </c>
      <c r="E771" s="343" t="s">
        <v>12</v>
      </c>
      <c r="F771" s="344" t="s">
        <v>13</v>
      </c>
      <c r="G771" s="345" t="s">
        <v>12</v>
      </c>
      <c r="H771" s="346" t="s">
        <v>13</v>
      </c>
    </row>
    <row r="772" spans="1:8" ht="18.75">
      <c r="A772" s="177" t="s">
        <v>306</v>
      </c>
      <c r="B772" s="199" t="s">
        <v>79</v>
      </c>
      <c r="C772" s="318">
        <v>845.9</v>
      </c>
      <c r="D772" s="347">
        <f>C772/24308.7</f>
        <v>0.034798240958998215</v>
      </c>
      <c r="E772" s="318">
        <v>922.9</v>
      </c>
      <c r="F772" s="319">
        <v>3.594813248107942</v>
      </c>
      <c r="G772" s="350">
        <f>C772-E772</f>
        <v>-77</v>
      </c>
      <c r="H772" s="351">
        <f>G772/G664-1</f>
        <v>-2.7303370786516856</v>
      </c>
    </row>
    <row r="773" spans="1:8" ht="16.5">
      <c r="A773" s="174"/>
      <c r="B773" s="201" t="s">
        <v>31</v>
      </c>
      <c r="C773" s="321">
        <v>628.9</v>
      </c>
      <c r="D773" s="349">
        <f>C773/24308.7</f>
        <v>0.025871395837704196</v>
      </c>
      <c r="E773" s="321">
        <v>679.8</v>
      </c>
      <c r="F773" s="322">
        <v>2.6479077322177687</v>
      </c>
      <c r="G773" s="321">
        <f>C773-E773</f>
        <v>-50.89999999999998</v>
      </c>
      <c r="H773" s="323">
        <f>G773/G665-1</f>
        <v>-2.731292517006802</v>
      </c>
    </row>
    <row r="774" spans="1:8" ht="16.5">
      <c r="A774" s="174"/>
      <c r="B774" s="201" t="s">
        <v>58</v>
      </c>
      <c r="C774" s="321">
        <v>35.4</v>
      </c>
      <c r="D774" s="349">
        <f>C774/24308.7</f>
        <v>0.0014562687432894395</v>
      </c>
      <c r="E774" s="321">
        <v>38.8</v>
      </c>
      <c r="F774" s="322">
        <v>0.15113095029427687</v>
      </c>
      <c r="G774" s="321">
        <f>C774-E774</f>
        <v>-3.3999999999999986</v>
      </c>
      <c r="H774" s="323">
        <f>G774/G666-1</f>
        <v>0.13333333333333286</v>
      </c>
    </row>
    <row r="775" spans="1:8" ht="17.25" thickBot="1">
      <c r="A775" s="178"/>
      <c r="B775" s="200" t="s">
        <v>33</v>
      </c>
      <c r="C775" s="324">
        <v>181.6</v>
      </c>
      <c r="D775" s="348">
        <f>C775/24308.7</f>
        <v>0.007470576378004582</v>
      </c>
      <c r="E775" s="324">
        <v>204.3</v>
      </c>
      <c r="F775" s="325">
        <v>0.7957745655958961</v>
      </c>
      <c r="G775" s="352">
        <f>C775-E775</f>
        <v>-22.700000000000017</v>
      </c>
      <c r="H775" s="353">
        <f>G775/G667-1</f>
        <v>-2.2541436464088407</v>
      </c>
    </row>
    <row r="776" ht="16.5" thickTop="1"/>
    <row r="777" spans="1:8" ht="21.75" customHeight="1" thickBot="1">
      <c r="A777" s="1"/>
      <c r="C777" s="63"/>
      <c r="D777" s="64"/>
      <c r="E777" s="65"/>
      <c r="F777" s="65"/>
      <c r="G777" s="65"/>
      <c r="H777" s="40" t="s">
        <v>16</v>
      </c>
    </row>
    <row r="778" spans="1:8" ht="21.75" thickTop="1">
      <c r="A778" s="168"/>
      <c r="B778" s="335"/>
      <c r="C778" s="336" t="s">
        <v>308</v>
      </c>
      <c r="D778" s="337"/>
      <c r="E778" s="337"/>
      <c r="F778" s="337"/>
      <c r="G778" s="337"/>
      <c r="H778" s="338"/>
    </row>
    <row r="779" spans="1:8" ht="16.5">
      <c r="A779" s="174"/>
      <c r="B779" s="339"/>
      <c r="C779" s="340" t="s">
        <v>313</v>
      </c>
      <c r="D779" s="340"/>
      <c r="E779" s="340" t="s">
        <v>282</v>
      </c>
      <c r="F779" s="340"/>
      <c r="G779" s="340" t="s">
        <v>309</v>
      </c>
      <c r="H779" s="341"/>
    </row>
    <row r="780" spans="1:8" ht="16.5">
      <c r="A780" s="174"/>
      <c r="B780" s="342"/>
      <c r="C780" s="343" t="s">
        <v>12</v>
      </c>
      <c r="D780" s="344" t="s">
        <v>13</v>
      </c>
      <c r="E780" s="343" t="s">
        <v>12</v>
      </c>
      <c r="F780" s="344" t="s">
        <v>13</v>
      </c>
      <c r="G780" s="345" t="s">
        <v>12</v>
      </c>
      <c r="H780" s="346" t="s">
        <v>13</v>
      </c>
    </row>
    <row r="781" spans="1:8" ht="18.75">
      <c r="A781" s="177" t="s">
        <v>312</v>
      </c>
      <c r="B781" s="199" t="s">
        <v>79</v>
      </c>
      <c r="C781" s="318">
        <v>1634.05</v>
      </c>
      <c r="D781" s="319">
        <v>3.6</v>
      </c>
      <c r="E781" s="318">
        <v>1608.84</v>
      </c>
      <c r="F781" s="319">
        <v>3.5</v>
      </c>
      <c r="G781" s="318">
        <v>25.21</v>
      </c>
      <c r="H781" s="320">
        <v>1.5668721001967965</v>
      </c>
    </row>
    <row r="782" spans="1:8" ht="16.5">
      <c r="A782" s="174"/>
      <c r="B782" s="201" t="s">
        <v>31</v>
      </c>
      <c r="C782" s="321">
        <v>1230.11</v>
      </c>
      <c r="D782" s="322">
        <v>2.7</v>
      </c>
      <c r="E782" s="321">
        <v>1191.64</v>
      </c>
      <c r="F782" s="322">
        <v>2.6</v>
      </c>
      <c r="G782" s="321">
        <v>38.47</v>
      </c>
      <c r="H782" s="323">
        <v>3.2282581917689326</v>
      </c>
    </row>
    <row r="783" spans="1:8" ht="16.5">
      <c r="A783" s="174"/>
      <c r="B783" s="201" t="s">
        <v>58</v>
      </c>
      <c r="C783" s="321">
        <v>60.7</v>
      </c>
      <c r="D783" s="322">
        <v>0.1</v>
      </c>
      <c r="E783" s="321">
        <v>64.56</v>
      </c>
      <c r="F783" s="322">
        <v>0.1</v>
      </c>
      <c r="G783" s="321">
        <v>-3.86</v>
      </c>
      <c r="H783" s="323">
        <v>-5.977288386747123</v>
      </c>
    </row>
    <row r="784" spans="1:8" ht="17.25" thickBot="1">
      <c r="A784" s="178"/>
      <c r="B784" s="200" t="s">
        <v>33</v>
      </c>
      <c r="C784" s="324">
        <v>343.23</v>
      </c>
      <c r="D784" s="325">
        <v>0.8</v>
      </c>
      <c r="E784" s="324">
        <v>352.64</v>
      </c>
      <c r="F784" s="325">
        <v>0.8</v>
      </c>
      <c r="G784" s="324">
        <v>-9.4</v>
      </c>
      <c r="H784" s="326">
        <v>-2.666130403472716</v>
      </c>
    </row>
    <row r="785" ht="16.5" thickTop="1"/>
    <row r="786" spans="1:8" ht="21.75" customHeight="1" thickBot="1">
      <c r="A786" s="1"/>
      <c r="C786" s="63"/>
      <c r="D786" s="64"/>
      <c r="E786" s="65"/>
      <c r="F786" s="65"/>
      <c r="G786" s="65"/>
      <c r="H786" s="40" t="s">
        <v>16</v>
      </c>
    </row>
    <row r="787" spans="1:8" ht="21.75" thickTop="1">
      <c r="A787" s="168"/>
      <c r="B787" s="335"/>
      <c r="C787" s="336" t="s">
        <v>308</v>
      </c>
      <c r="D787" s="337"/>
      <c r="E787" s="337"/>
      <c r="F787" s="337"/>
      <c r="G787" s="337"/>
      <c r="H787" s="338"/>
    </row>
    <row r="788" spans="1:8" ht="16.5">
      <c r="A788" s="174"/>
      <c r="B788" s="339"/>
      <c r="C788" s="340" t="s">
        <v>315</v>
      </c>
      <c r="D788" s="340"/>
      <c r="E788" s="340" t="s">
        <v>286</v>
      </c>
      <c r="F788" s="340"/>
      <c r="G788" s="340" t="s">
        <v>309</v>
      </c>
      <c r="H788" s="341"/>
    </row>
    <row r="789" spans="1:8" ht="16.5">
      <c r="A789" s="174"/>
      <c r="B789" s="342"/>
      <c r="C789" s="343" t="s">
        <v>12</v>
      </c>
      <c r="D789" s="344" t="s">
        <v>13</v>
      </c>
      <c r="E789" s="343" t="s">
        <v>12</v>
      </c>
      <c r="F789" s="344" t="s">
        <v>13</v>
      </c>
      <c r="G789" s="345" t="s">
        <v>12</v>
      </c>
      <c r="H789" s="346" t="s">
        <v>13</v>
      </c>
    </row>
    <row r="790" spans="1:8" ht="18.75">
      <c r="A790" s="177" t="s">
        <v>314</v>
      </c>
      <c r="B790" s="199" t="s">
        <v>79</v>
      </c>
      <c r="C790" s="318">
        <v>2745.63</v>
      </c>
      <c r="D790" s="319">
        <v>3.7</v>
      </c>
      <c r="E790" s="318">
        <v>2739.55</v>
      </c>
      <c r="F790" s="319">
        <v>3.8</v>
      </c>
      <c r="G790" s="318">
        <v>6.08</v>
      </c>
      <c r="H790" s="357">
        <v>0.22206630164230723</v>
      </c>
    </row>
    <row r="791" spans="1:8" ht="16.5">
      <c r="A791" s="174"/>
      <c r="B791" s="201" t="s">
        <v>31</v>
      </c>
      <c r="C791" s="321">
        <v>2090.53</v>
      </c>
      <c r="D791" s="322">
        <v>2.9</v>
      </c>
      <c r="E791" s="321">
        <v>2069.73</v>
      </c>
      <c r="F791" s="322">
        <v>2.9</v>
      </c>
      <c r="G791" s="321">
        <v>20.79</v>
      </c>
      <c r="H791" s="358">
        <v>1.0046375083248358</v>
      </c>
    </row>
    <row r="792" spans="1:8" ht="16.5">
      <c r="A792" s="174"/>
      <c r="B792" s="201" t="s">
        <v>58</v>
      </c>
      <c r="C792" s="321">
        <v>90.69</v>
      </c>
      <c r="D792" s="322">
        <v>0.1</v>
      </c>
      <c r="E792" s="321">
        <v>95.62</v>
      </c>
      <c r="F792" s="322">
        <v>0.1</v>
      </c>
      <c r="G792" s="321">
        <v>-4.93</v>
      </c>
      <c r="H792" s="358">
        <v>-5.160368431852374</v>
      </c>
    </row>
    <row r="793" spans="1:8" ht="17.25" thickBot="1">
      <c r="A793" s="178"/>
      <c r="B793" s="200" t="s">
        <v>33</v>
      </c>
      <c r="C793" s="324">
        <v>564.42</v>
      </c>
      <c r="D793" s="325">
        <v>0.8</v>
      </c>
      <c r="E793" s="324">
        <v>574.19</v>
      </c>
      <c r="F793" s="325">
        <v>0.8</v>
      </c>
      <c r="G793" s="324">
        <v>-9.78</v>
      </c>
      <c r="H793" s="359">
        <v>-1.7024474993876868</v>
      </c>
    </row>
    <row r="794" ht="16.5" thickTop="1"/>
    <row r="795" spans="1:8" ht="21.75" customHeight="1" thickBot="1">
      <c r="A795" s="1"/>
      <c r="C795" s="63"/>
      <c r="D795" s="64"/>
      <c r="E795" s="65"/>
      <c r="F795" s="65"/>
      <c r="G795" s="65"/>
      <c r="H795" s="40" t="s">
        <v>16</v>
      </c>
    </row>
    <row r="796" spans="1:8" ht="21.75" thickTop="1">
      <c r="A796" s="168"/>
      <c r="B796" s="335"/>
      <c r="C796" s="336" t="s">
        <v>308</v>
      </c>
      <c r="D796" s="337"/>
      <c r="E796" s="337"/>
      <c r="F796" s="337"/>
      <c r="G796" s="337"/>
      <c r="H796" s="338"/>
    </row>
    <row r="797" spans="1:8" ht="16.5">
      <c r="A797" s="174"/>
      <c r="B797" s="339"/>
      <c r="C797" s="340" t="s">
        <v>317</v>
      </c>
      <c r="D797" s="340"/>
      <c r="E797" s="340" t="s">
        <v>288</v>
      </c>
      <c r="F797" s="340"/>
      <c r="G797" s="340" t="s">
        <v>309</v>
      </c>
      <c r="H797" s="341"/>
    </row>
    <row r="798" spans="1:8" ht="16.5">
      <c r="A798" s="174"/>
      <c r="B798" s="342"/>
      <c r="C798" s="343" t="s">
        <v>12</v>
      </c>
      <c r="D798" s="344" t="s">
        <v>13</v>
      </c>
      <c r="E798" s="343" t="s">
        <v>12</v>
      </c>
      <c r="F798" s="344" t="s">
        <v>13</v>
      </c>
      <c r="G798" s="345" t="s">
        <v>12</v>
      </c>
      <c r="H798" s="346" t="s">
        <v>13</v>
      </c>
    </row>
    <row r="799" spans="1:8" ht="18.75">
      <c r="A799" s="177" t="s">
        <v>316</v>
      </c>
      <c r="B799" s="199" t="s">
        <v>79</v>
      </c>
      <c r="C799" s="318">
        <v>3791.62</v>
      </c>
      <c r="D799" s="319">
        <v>3.8</v>
      </c>
      <c r="E799" s="318">
        <v>3780.09</v>
      </c>
      <c r="F799" s="319">
        <v>3.9</v>
      </c>
      <c r="G799" s="318">
        <v>11.53</v>
      </c>
      <c r="H799" s="357">
        <v>0.3050239668922585</v>
      </c>
    </row>
    <row r="800" spans="1:8" ht="16.5">
      <c r="A800" s="174"/>
      <c r="B800" s="201" t="s">
        <v>31</v>
      </c>
      <c r="C800" s="321">
        <v>2901.06</v>
      </c>
      <c r="D800" s="322">
        <v>2.9</v>
      </c>
      <c r="E800" s="321">
        <v>2878.62</v>
      </c>
      <c r="F800" s="322">
        <v>2.9</v>
      </c>
      <c r="G800" s="321">
        <v>22.45</v>
      </c>
      <c r="H800" s="358">
        <v>0.7797541851475256</v>
      </c>
    </row>
    <row r="801" spans="1:8" ht="16.5">
      <c r="A801" s="174"/>
      <c r="B801" s="201" t="s">
        <v>58</v>
      </c>
      <c r="C801" s="321">
        <v>118.17</v>
      </c>
      <c r="D801" s="322">
        <v>0.1</v>
      </c>
      <c r="E801" s="321">
        <v>124.85</v>
      </c>
      <c r="F801" s="322">
        <v>0.1</v>
      </c>
      <c r="G801" s="321">
        <v>-6.68</v>
      </c>
      <c r="H801" s="358">
        <v>-5.349356615155687</v>
      </c>
    </row>
    <row r="802" spans="1:8" ht="17.25" thickBot="1">
      <c r="A802" s="178"/>
      <c r="B802" s="200" t="s">
        <v>33</v>
      </c>
      <c r="C802" s="324">
        <v>772.39</v>
      </c>
      <c r="D802" s="325">
        <v>0.8</v>
      </c>
      <c r="E802" s="324">
        <v>776.63</v>
      </c>
      <c r="F802" s="325">
        <v>0.8</v>
      </c>
      <c r="G802" s="324">
        <v>-4.24</v>
      </c>
      <c r="H802" s="359">
        <v>-0.5456226074244551</v>
      </c>
    </row>
    <row r="803" ht="16.5" thickTop="1"/>
    <row r="804" spans="1:8" ht="21.75" customHeight="1" thickBot="1">
      <c r="A804" s="1"/>
      <c r="C804" s="63"/>
      <c r="D804" s="64"/>
      <c r="E804" s="65"/>
      <c r="F804" s="65"/>
      <c r="G804" s="65"/>
      <c r="H804" s="40" t="s">
        <v>16</v>
      </c>
    </row>
    <row r="805" spans="1:8" ht="21.75" thickTop="1">
      <c r="A805" s="168"/>
      <c r="B805" s="335"/>
      <c r="C805" s="336" t="s">
        <v>308</v>
      </c>
      <c r="D805" s="337"/>
      <c r="E805" s="337"/>
      <c r="F805" s="337"/>
      <c r="G805" s="337"/>
      <c r="H805" s="338"/>
    </row>
    <row r="806" spans="1:8" ht="16.5">
      <c r="A806" s="174"/>
      <c r="B806" s="339"/>
      <c r="C806" s="340" t="s">
        <v>320</v>
      </c>
      <c r="D806" s="340"/>
      <c r="E806" s="340" t="s">
        <v>290</v>
      </c>
      <c r="F806" s="340"/>
      <c r="G806" s="340" t="s">
        <v>309</v>
      </c>
      <c r="H806" s="341"/>
    </row>
    <row r="807" spans="1:8" ht="16.5">
      <c r="A807" s="174"/>
      <c r="B807" s="342"/>
      <c r="C807" s="343" t="s">
        <v>12</v>
      </c>
      <c r="D807" s="344" t="s">
        <v>13</v>
      </c>
      <c r="E807" s="343" t="s">
        <v>12</v>
      </c>
      <c r="F807" s="344" t="s">
        <v>13</v>
      </c>
      <c r="G807" s="345" t="s">
        <v>12</v>
      </c>
      <c r="H807" s="346" t="s">
        <v>13</v>
      </c>
    </row>
    <row r="808" spans="1:8" ht="18.75">
      <c r="A808" s="177" t="s">
        <v>319</v>
      </c>
      <c r="B808" s="199" t="s">
        <v>79</v>
      </c>
      <c r="C808" s="318">
        <v>4825.57</v>
      </c>
      <c r="D808" s="319">
        <v>3.8</v>
      </c>
      <c r="E808" s="318">
        <v>4827.91</v>
      </c>
      <c r="F808" s="319">
        <v>3.9</v>
      </c>
      <c r="G808" s="318">
        <v>-2.34</v>
      </c>
      <c r="H808" s="357">
        <v>-0.04848387789146497</v>
      </c>
    </row>
    <row r="809" spans="1:8" ht="16.5">
      <c r="A809" s="174"/>
      <c r="B809" s="201" t="s">
        <v>31</v>
      </c>
      <c r="C809" s="321">
        <v>3703.92</v>
      </c>
      <c r="D809" s="322">
        <v>2.9</v>
      </c>
      <c r="E809" s="321">
        <v>3692.12</v>
      </c>
      <c r="F809" s="322">
        <v>3</v>
      </c>
      <c r="G809" s="321">
        <v>11.8</v>
      </c>
      <c r="H809" s="358">
        <v>0.31960689062255754</v>
      </c>
    </row>
    <row r="810" spans="1:8" ht="16.5">
      <c r="A810" s="174"/>
      <c r="B810" s="201" t="s">
        <v>58</v>
      </c>
      <c r="C810" s="321">
        <v>145.98</v>
      </c>
      <c r="D810" s="322">
        <v>0.1</v>
      </c>
      <c r="E810" s="321">
        <v>154.24</v>
      </c>
      <c r="F810" s="322">
        <v>0.1</v>
      </c>
      <c r="G810" s="321">
        <v>-8.26</v>
      </c>
      <c r="H810" s="358">
        <v>-5.354844911334123</v>
      </c>
    </row>
    <row r="811" spans="1:8" ht="17.25" thickBot="1">
      <c r="A811" s="178"/>
      <c r="B811" s="200" t="s">
        <v>33</v>
      </c>
      <c r="C811" s="324">
        <v>975.67</v>
      </c>
      <c r="D811" s="325">
        <v>0.8</v>
      </c>
      <c r="E811" s="324">
        <v>981.56</v>
      </c>
      <c r="F811" s="325">
        <v>0.8</v>
      </c>
      <c r="G811" s="324">
        <v>-5.88</v>
      </c>
      <c r="H811" s="359">
        <v>-0.5992472378557434</v>
      </c>
    </row>
    <row r="812" ht="16.5" thickTop="1"/>
    <row r="813" spans="1:8" ht="21.75" customHeight="1" thickBot="1">
      <c r="A813" s="1"/>
      <c r="C813" s="63"/>
      <c r="D813" s="64"/>
      <c r="E813" s="65"/>
      <c r="F813" s="65"/>
      <c r="G813" s="65"/>
      <c r="H813" s="40" t="s">
        <v>16</v>
      </c>
    </row>
    <row r="814" spans="1:8" ht="21.75" thickTop="1">
      <c r="A814" s="168"/>
      <c r="B814" s="335"/>
      <c r="C814" s="336" t="s">
        <v>308</v>
      </c>
      <c r="D814" s="337"/>
      <c r="E814" s="337"/>
      <c r="F814" s="337"/>
      <c r="G814" s="337"/>
      <c r="H814" s="338"/>
    </row>
    <row r="815" spans="1:8" ht="16.5">
      <c r="A815" s="174"/>
      <c r="B815" s="339"/>
      <c r="C815" s="340" t="s">
        <v>323</v>
      </c>
      <c r="D815" s="340"/>
      <c r="E815" s="340" t="s">
        <v>292</v>
      </c>
      <c r="F815" s="340"/>
      <c r="G815" s="340" t="s">
        <v>309</v>
      </c>
      <c r="H815" s="341"/>
    </row>
    <row r="816" spans="1:8" ht="16.5">
      <c r="A816" s="174"/>
      <c r="B816" s="342"/>
      <c r="C816" s="343" t="s">
        <v>12</v>
      </c>
      <c r="D816" s="344" t="s">
        <v>13</v>
      </c>
      <c r="E816" s="343" t="s">
        <v>12</v>
      </c>
      <c r="F816" s="344" t="s">
        <v>13</v>
      </c>
      <c r="G816" s="345" t="s">
        <v>12</v>
      </c>
      <c r="H816" s="346" t="s">
        <v>13</v>
      </c>
    </row>
    <row r="817" spans="1:8" ht="18.75">
      <c r="A817" s="177" t="s">
        <v>322</v>
      </c>
      <c r="B817" s="199" t="s">
        <v>79</v>
      </c>
      <c r="C817" s="318">
        <v>5807.5</v>
      </c>
      <c r="D817" s="319">
        <v>3.8</v>
      </c>
      <c r="E817" s="318">
        <v>5823.96</v>
      </c>
      <c r="F817" s="319">
        <v>3.9</v>
      </c>
      <c r="G817" s="318">
        <v>-16.46</v>
      </c>
      <c r="H817" s="357">
        <v>-0.28269378380837124</v>
      </c>
    </row>
    <row r="818" spans="1:8" ht="16.5">
      <c r="A818" s="174"/>
      <c r="B818" s="201" t="s">
        <v>31</v>
      </c>
      <c r="C818" s="321">
        <v>4444.11</v>
      </c>
      <c r="D818" s="322">
        <v>2.9</v>
      </c>
      <c r="E818" s="321">
        <v>4451.26</v>
      </c>
      <c r="F818" s="322">
        <v>3</v>
      </c>
      <c r="G818" s="321">
        <v>-7.15</v>
      </c>
      <c r="H818" s="358">
        <v>-0.16062889425060828</v>
      </c>
    </row>
    <row r="819" spans="1:8" ht="16.5">
      <c r="A819" s="174"/>
      <c r="B819" s="201" t="s">
        <v>58</v>
      </c>
      <c r="C819" s="321">
        <v>175.93</v>
      </c>
      <c r="D819" s="322">
        <v>0.1</v>
      </c>
      <c r="E819" s="321">
        <v>184</v>
      </c>
      <c r="F819" s="322">
        <v>0.1</v>
      </c>
      <c r="G819" s="321">
        <v>-8.06</v>
      </c>
      <c r="H819" s="358">
        <v>-4.38158887186857</v>
      </c>
    </row>
    <row r="820" spans="1:8" ht="17.25" thickBot="1">
      <c r="A820" s="178"/>
      <c r="B820" s="200" t="s">
        <v>33</v>
      </c>
      <c r="C820" s="324">
        <v>1187.46</v>
      </c>
      <c r="D820" s="325">
        <v>0.8</v>
      </c>
      <c r="E820" s="324">
        <v>1188.71</v>
      </c>
      <c r="F820" s="325">
        <v>0.8</v>
      </c>
      <c r="G820" s="324">
        <v>-1.25</v>
      </c>
      <c r="H820" s="359">
        <v>-0.10532788517992155</v>
      </c>
    </row>
    <row r="821" ht="16.5" thickTop="1"/>
    <row r="822" spans="1:8" ht="21.75" customHeight="1" thickBot="1">
      <c r="A822" s="1"/>
      <c r="C822" s="63"/>
      <c r="D822" s="64"/>
      <c r="E822" s="65"/>
      <c r="F822" s="65"/>
      <c r="G822" s="65"/>
      <c r="H822" s="40" t="s">
        <v>16</v>
      </c>
    </row>
    <row r="823" spans="1:8" ht="21.75" thickTop="1">
      <c r="A823" s="168"/>
      <c r="B823" s="335"/>
      <c r="C823" s="336" t="s">
        <v>308</v>
      </c>
      <c r="D823" s="337"/>
      <c r="E823" s="337"/>
      <c r="F823" s="337"/>
      <c r="G823" s="337"/>
      <c r="H823" s="338"/>
    </row>
    <row r="824" spans="1:8" ht="16.5">
      <c r="A824" s="174"/>
      <c r="B824" s="339"/>
      <c r="C824" s="340" t="s">
        <v>325</v>
      </c>
      <c r="D824" s="340"/>
      <c r="E824" s="340" t="s">
        <v>294</v>
      </c>
      <c r="F824" s="340"/>
      <c r="G824" s="340" t="s">
        <v>309</v>
      </c>
      <c r="H824" s="341"/>
    </row>
    <row r="825" spans="1:8" ht="16.5">
      <c r="A825" s="174"/>
      <c r="B825" s="342"/>
      <c r="C825" s="343" t="s">
        <v>12</v>
      </c>
      <c r="D825" s="344" t="s">
        <v>13</v>
      </c>
      <c r="E825" s="343" t="s">
        <v>12</v>
      </c>
      <c r="F825" s="344" t="s">
        <v>13</v>
      </c>
      <c r="G825" s="345" t="s">
        <v>12</v>
      </c>
      <c r="H825" s="346" t="s">
        <v>13</v>
      </c>
    </row>
    <row r="826" spans="1:8" ht="18.75">
      <c r="A826" s="177" t="s">
        <v>324</v>
      </c>
      <c r="B826" s="199" t="s">
        <v>79</v>
      </c>
      <c r="C826" s="318">
        <v>6734.8</v>
      </c>
      <c r="D826" s="319">
        <v>3.7</v>
      </c>
      <c r="E826" s="318">
        <v>6770.84</v>
      </c>
      <c r="F826" s="319">
        <v>3.9</v>
      </c>
      <c r="G826" s="318">
        <v>-36.04</v>
      </c>
      <c r="H826" s="357">
        <v>-0.5322904277815786</v>
      </c>
    </row>
    <row r="827" spans="1:8" ht="16.5">
      <c r="A827" s="174"/>
      <c r="B827" s="201" t="s">
        <v>31</v>
      </c>
      <c r="C827" s="321">
        <v>5138.34</v>
      </c>
      <c r="D827" s="322">
        <v>2.9</v>
      </c>
      <c r="E827" s="321">
        <v>5154.79</v>
      </c>
      <c r="F827" s="322">
        <v>2.9</v>
      </c>
      <c r="G827" s="321">
        <v>-16.45</v>
      </c>
      <c r="H827" s="358">
        <v>-0.3191366436870584</v>
      </c>
    </row>
    <row r="828" spans="1:8" ht="16.5">
      <c r="A828" s="174"/>
      <c r="B828" s="201" t="s">
        <v>58</v>
      </c>
      <c r="C828" s="321">
        <v>207.91</v>
      </c>
      <c r="D828" s="322">
        <v>0.1</v>
      </c>
      <c r="E828" s="321">
        <v>218.44</v>
      </c>
      <c r="F828" s="322">
        <v>0.1</v>
      </c>
      <c r="G828" s="321">
        <v>-10.53</v>
      </c>
      <c r="H828" s="358">
        <v>-4.822640324313556</v>
      </c>
    </row>
    <row r="829" spans="1:8" ht="17.25" thickBot="1">
      <c r="A829" s="178"/>
      <c r="B829" s="200" t="s">
        <v>33</v>
      </c>
      <c r="C829" s="324">
        <v>1388.54</v>
      </c>
      <c r="D829" s="325">
        <v>0.8</v>
      </c>
      <c r="E829" s="324">
        <v>1397.6</v>
      </c>
      <c r="F829" s="325">
        <v>0.8</v>
      </c>
      <c r="G829" s="324">
        <v>-9.05</v>
      </c>
      <c r="H829" s="359">
        <v>-0.6478891309069383</v>
      </c>
    </row>
    <row r="830" ht="16.5" thickTop="1"/>
    <row r="831" spans="1:8" ht="21.75" customHeight="1" thickBot="1">
      <c r="A831" s="1"/>
      <c r="C831" s="63"/>
      <c r="D831" s="64"/>
      <c r="E831" s="65"/>
      <c r="F831" s="65"/>
      <c r="G831" s="65"/>
      <c r="H831" s="40" t="s">
        <v>16</v>
      </c>
    </row>
    <row r="832" spans="1:8" ht="21.75" thickTop="1">
      <c r="A832" s="168"/>
      <c r="B832" s="335"/>
      <c r="C832" s="336" t="s">
        <v>308</v>
      </c>
      <c r="D832" s="337"/>
      <c r="E832" s="337"/>
      <c r="F832" s="337"/>
      <c r="G832" s="337"/>
      <c r="H832" s="338"/>
    </row>
    <row r="833" spans="1:8" ht="16.5">
      <c r="A833" s="174"/>
      <c r="B833" s="339"/>
      <c r="C833" s="340" t="s">
        <v>327</v>
      </c>
      <c r="D833" s="340"/>
      <c r="E833" s="340" t="s">
        <v>296</v>
      </c>
      <c r="F833" s="340"/>
      <c r="G833" s="340" t="s">
        <v>309</v>
      </c>
      <c r="H833" s="341"/>
    </row>
    <row r="834" spans="1:8" ht="16.5">
      <c r="A834" s="174"/>
      <c r="B834" s="342"/>
      <c r="C834" s="343" t="s">
        <v>12</v>
      </c>
      <c r="D834" s="344" t="s">
        <v>13</v>
      </c>
      <c r="E834" s="343" t="s">
        <v>12</v>
      </c>
      <c r="F834" s="344" t="s">
        <v>13</v>
      </c>
      <c r="G834" s="345" t="s">
        <v>12</v>
      </c>
      <c r="H834" s="346" t="s">
        <v>13</v>
      </c>
    </row>
    <row r="835" spans="1:8" ht="18.75">
      <c r="A835" s="177" t="s">
        <v>326</v>
      </c>
      <c r="B835" s="199" t="s">
        <v>79</v>
      </c>
      <c r="C835" s="364">
        <v>7727.28</v>
      </c>
      <c r="D835" s="319">
        <v>3.7</v>
      </c>
      <c r="E835" s="364">
        <v>7723.57</v>
      </c>
      <c r="F835" s="319">
        <v>3.8</v>
      </c>
      <c r="G835" s="364">
        <v>3.71</v>
      </c>
      <c r="H835" s="357">
        <v>0.04809746081474877</v>
      </c>
    </row>
    <row r="836" spans="1:8" ht="16.5">
      <c r="A836" s="174"/>
      <c r="B836" s="201" t="s">
        <v>31</v>
      </c>
      <c r="C836" s="365">
        <v>5887.15</v>
      </c>
      <c r="D836" s="322">
        <v>2.8</v>
      </c>
      <c r="E836" s="365">
        <v>5874.24</v>
      </c>
      <c r="F836" s="322">
        <v>2.9</v>
      </c>
      <c r="G836" s="365">
        <v>12.91</v>
      </c>
      <c r="H836" s="358">
        <v>0.21978605928314973</v>
      </c>
    </row>
    <row r="837" spans="1:8" ht="16.5">
      <c r="A837" s="174"/>
      <c r="B837" s="201" t="s">
        <v>58</v>
      </c>
      <c r="C837" s="365">
        <v>240.74</v>
      </c>
      <c r="D837" s="322">
        <v>0.1</v>
      </c>
      <c r="E837" s="365">
        <v>248.04</v>
      </c>
      <c r="F837" s="322">
        <v>0.1</v>
      </c>
      <c r="G837" s="365">
        <v>-7.3</v>
      </c>
      <c r="H837" s="358">
        <v>-2.9415617379195536</v>
      </c>
    </row>
    <row r="838" spans="1:8" ht="17.25" thickBot="1">
      <c r="A838" s="178"/>
      <c r="B838" s="200" t="s">
        <v>33</v>
      </c>
      <c r="C838" s="366">
        <v>1599.39</v>
      </c>
      <c r="D838" s="325">
        <v>0.8</v>
      </c>
      <c r="E838" s="366">
        <v>1601.29</v>
      </c>
      <c r="F838" s="325">
        <v>0.8</v>
      </c>
      <c r="G838" s="366">
        <v>-1.9</v>
      </c>
      <c r="H838" s="359">
        <v>-0.1186337496935308</v>
      </c>
    </row>
    <row r="839" ht="16.5" thickTop="1"/>
    <row r="840" spans="1:8" ht="21.75" customHeight="1" thickBot="1">
      <c r="A840" s="1"/>
      <c r="C840" s="63"/>
      <c r="D840" s="64"/>
      <c r="E840" s="65"/>
      <c r="F840" s="65"/>
      <c r="G840" s="65"/>
      <c r="H840" s="40" t="s">
        <v>16</v>
      </c>
    </row>
    <row r="841" spans="1:8" ht="21.75" thickTop="1">
      <c r="A841" s="168"/>
      <c r="B841" s="335"/>
      <c r="C841" s="336" t="s">
        <v>308</v>
      </c>
      <c r="D841" s="337"/>
      <c r="E841" s="337"/>
      <c r="F841" s="337"/>
      <c r="G841" s="337"/>
      <c r="H841" s="338"/>
    </row>
    <row r="842" spans="1:8" ht="16.5">
      <c r="A842" s="174"/>
      <c r="B842" s="339"/>
      <c r="C842" s="340" t="s">
        <v>329</v>
      </c>
      <c r="D842" s="340"/>
      <c r="E842" s="340" t="s">
        <v>298</v>
      </c>
      <c r="F842" s="340"/>
      <c r="G842" s="340" t="s">
        <v>309</v>
      </c>
      <c r="H842" s="341"/>
    </row>
    <row r="843" spans="1:8" ht="16.5">
      <c r="A843" s="174"/>
      <c r="B843" s="342"/>
      <c r="C843" s="343" t="s">
        <v>12</v>
      </c>
      <c r="D843" s="344" t="s">
        <v>13</v>
      </c>
      <c r="E843" s="343" t="s">
        <v>12</v>
      </c>
      <c r="F843" s="344" t="s">
        <v>13</v>
      </c>
      <c r="G843" s="345" t="s">
        <v>12</v>
      </c>
      <c r="H843" s="346" t="s">
        <v>13</v>
      </c>
    </row>
    <row r="844" spans="1:8" ht="18.75">
      <c r="A844" s="177" t="s">
        <v>328</v>
      </c>
      <c r="B844" s="199" t="s">
        <v>79</v>
      </c>
      <c r="C844" s="364">
        <v>8688.06</v>
      </c>
      <c r="D844" s="319">
        <v>3.7</v>
      </c>
      <c r="E844" s="364">
        <v>8696.53</v>
      </c>
      <c r="F844" s="319">
        <v>3.8</v>
      </c>
      <c r="G844" s="364">
        <v>-8.47</v>
      </c>
      <c r="H844" s="357">
        <v>-0.09737320801909544</v>
      </c>
    </row>
    <row r="845" spans="1:8" ht="16.5">
      <c r="A845" s="174"/>
      <c r="B845" s="201" t="s">
        <v>31</v>
      </c>
      <c r="C845" s="365">
        <v>6626.44</v>
      </c>
      <c r="D845" s="322">
        <v>2.8</v>
      </c>
      <c r="E845" s="365">
        <v>6604.73</v>
      </c>
      <c r="F845" s="322">
        <v>2.9</v>
      </c>
      <c r="G845" s="365">
        <v>21.71</v>
      </c>
      <c r="H845" s="358">
        <v>0.3286922375036835</v>
      </c>
    </row>
    <row r="846" spans="1:8" ht="16.5">
      <c r="A846" s="174"/>
      <c r="B846" s="201" t="s">
        <v>58</v>
      </c>
      <c r="C846" s="365">
        <v>271.49</v>
      </c>
      <c r="D846" s="322">
        <v>0.1</v>
      </c>
      <c r="E846" s="365">
        <v>277.16</v>
      </c>
      <c r="F846" s="322">
        <v>0.1</v>
      </c>
      <c r="G846" s="365">
        <v>-5.67</v>
      </c>
      <c r="H846" s="358">
        <v>-2.0447058675643914</v>
      </c>
    </row>
    <row r="847" spans="1:8" ht="17.25" thickBot="1">
      <c r="A847" s="178"/>
      <c r="B847" s="200" t="s">
        <v>33</v>
      </c>
      <c r="C847" s="366">
        <v>1790.12</v>
      </c>
      <c r="D847" s="325">
        <v>0.8</v>
      </c>
      <c r="E847" s="366">
        <v>1814.63</v>
      </c>
      <c r="F847" s="325">
        <v>0.8</v>
      </c>
      <c r="G847" s="366">
        <v>-24.51</v>
      </c>
      <c r="H847" s="359">
        <v>-1.3506953291802297</v>
      </c>
    </row>
    <row r="848" ht="16.5" thickTop="1"/>
    <row r="849" spans="1:8" ht="21.75" customHeight="1" thickBot="1">
      <c r="A849" s="1"/>
      <c r="C849" s="63"/>
      <c r="D849" s="64"/>
      <c r="E849" s="65"/>
      <c r="F849" s="65"/>
      <c r="G849" s="65"/>
      <c r="H849" s="40" t="s">
        <v>16</v>
      </c>
    </row>
    <row r="850" spans="1:8" ht="21.75" thickTop="1">
      <c r="A850" s="168"/>
      <c r="B850" s="335"/>
      <c r="C850" s="336" t="s">
        <v>308</v>
      </c>
      <c r="D850" s="337"/>
      <c r="E850" s="337"/>
      <c r="F850" s="337"/>
      <c r="G850" s="337"/>
      <c r="H850" s="338"/>
    </row>
    <row r="851" spans="1:8" ht="16.5">
      <c r="A851" s="174"/>
      <c r="B851" s="339"/>
      <c r="C851" s="340" t="s">
        <v>331</v>
      </c>
      <c r="D851" s="340"/>
      <c r="E851" s="340" t="s">
        <v>300</v>
      </c>
      <c r="F851" s="340"/>
      <c r="G851" s="340" t="s">
        <v>309</v>
      </c>
      <c r="H851" s="341"/>
    </row>
    <row r="852" spans="1:8" ht="16.5">
      <c r="A852" s="174"/>
      <c r="B852" s="342"/>
      <c r="C852" s="343" t="s">
        <v>12</v>
      </c>
      <c r="D852" s="344" t="s">
        <v>13</v>
      </c>
      <c r="E852" s="343" t="s">
        <v>12</v>
      </c>
      <c r="F852" s="344" t="s">
        <v>13</v>
      </c>
      <c r="G852" s="345" t="s">
        <v>12</v>
      </c>
      <c r="H852" s="346" t="s">
        <v>13</v>
      </c>
    </row>
    <row r="853" spans="1:8" ht="18.75">
      <c r="A853" s="177" t="s">
        <v>330</v>
      </c>
      <c r="B853" s="199" t="s">
        <v>79</v>
      </c>
      <c r="C853" s="364">
        <v>9692.61</v>
      </c>
      <c r="D853" s="319">
        <v>3.7</v>
      </c>
      <c r="E853" s="364">
        <v>9782.4</v>
      </c>
      <c r="F853" s="319">
        <v>3.9</v>
      </c>
      <c r="G853" s="364">
        <v>-89.79</v>
      </c>
      <c r="H853" s="357">
        <v>-0.9178959104782662</v>
      </c>
    </row>
    <row r="854" spans="1:8" ht="16.5">
      <c r="A854" s="174"/>
      <c r="B854" s="201" t="s">
        <v>31</v>
      </c>
      <c r="C854" s="365">
        <v>7400.6</v>
      </c>
      <c r="D854" s="322">
        <v>2.8</v>
      </c>
      <c r="E854" s="365">
        <v>7434.93</v>
      </c>
      <c r="F854" s="322">
        <v>2.9</v>
      </c>
      <c r="G854" s="365">
        <v>-34.33</v>
      </c>
      <c r="H854" s="358">
        <v>-0.4617067577122752</v>
      </c>
    </row>
    <row r="855" spans="1:8" ht="16.5">
      <c r="A855" s="174"/>
      <c r="B855" s="201" t="s">
        <v>58</v>
      </c>
      <c r="C855" s="365">
        <v>296.19</v>
      </c>
      <c r="D855" s="322">
        <v>0.1</v>
      </c>
      <c r="E855" s="365">
        <v>305.96</v>
      </c>
      <c r="F855" s="322">
        <v>0.1</v>
      </c>
      <c r="G855" s="365">
        <v>-9.77</v>
      </c>
      <c r="H855" s="358">
        <v>-3.1926489147873127</v>
      </c>
    </row>
    <row r="856" spans="1:8" ht="17.25" thickBot="1">
      <c r="A856" s="178"/>
      <c r="B856" s="200" t="s">
        <v>33</v>
      </c>
      <c r="C856" s="366">
        <v>1995.81</v>
      </c>
      <c r="D856" s="325">
        <v>0.8</v>
      </c>
      <c r="E856" s="366">
        <v>2041.51</v>
      </c>
      <c r="F856" s="325">
        <v>0.8</v>
      </c>
      <c r="G856" s="366">
        <v>-45.7</v>
      </c>
      <c r="H856" s="359">
        <v>-2.2383657357270477</v>
      </c>
    </row>
    <row r="857" ht="16.5" thickTop="1"/>
    <row r="858" spans="1:8" ht="21.75" customHeight="1" thickBot="1">
      <c r="A858" s="1"/>
      <c r="C858" s="63"/>
      <c r="D858" s="64"/>
      <c r="E858" s="65"/>
      <c r="F858" s="65"/>
      <c r="G858" s="65"/>
      <c r="H858" s="40" t="s">
        <v>16</v>
      </c>
    </row>
    <row r="859" spans="1:8" ht="21.75" thickTop="1">
      <c r="A859" s="168"/>
      <c r="B859" s="335"/>
      <c r="C859" s="336" t="s">
        <v>308</v>
      </c>
      <c r="D859" s="337"/>
      <c r="E859" s="337"/>
      <c r="F859" s="337"/>
      <c r="G859" s="337"/>
      <c r="H859" s="338"/>
    </row>
    <row r="860" spans="1:8" ht="16.5">
      <c r="A860" s="174"/>
      <c r="B860" s="339"/>
      <c r="C860" s="340" t="s">
        <v>333</v>
      </c>
      <c r="D860" s="340"/>
      <c r="E860" s="340" t="s">
        <v>302</v>
      </c>
      <c r="F860" s="340"/>
      <c r="G860" s="340" t="s">
        <v>309</v>
      </c>
      <c r="H860" s="341"/>
    </row>
    <row r="861" spans="1:8" ht="16.5">
      <c r="A861" s="174"/>
      <c r="B861" s="342"/>
      <c r="C861" s="343" t="s">
        <v>12</v>
      </c>
      <c r="D861" s="344" t="s">
        <v>13</v>
      </c>
      <c r="E861" s="343" t="s">
        <v>12</v>
      </c>
      <c r="F861" s="344" t="s">
        <v>13</v>
      </c>
      <c r="G861" s="345" t="s">
        <v>12</v>
      </c>
      <c r="H861" s="346" t="s">
        <v>13</v>
      </c>
    </row>
    <row r="862" spans="1:8" ht="18.75">
      <c r="A862" s="177" t="s">
        <v>332</v>
      </c>
      <c r="B862" s="199" t="s">
        <v>79</v>
      </c>
      <c r="C862" s="364">
        <v>10660.86</v>
      </c>
      <c r="D862" s="319">
        <v>3.7</v>
      </c>
      <c r="E862" s="364">
        <v>10746.48</v>
      </c>
      <c r="F862" s="319">
        <v>3.9</v>
      </c>
      <c r="G862" s="364">
        <v>-85.61</v>
      </c>
      <c r="H862" s="357">
        <v>-0.7966558719067584</v>
      </c>
    </row>
    <row r="863" spans="1:8" ht="16.5">
      <c r="A863" s="174"/>
      <c r="B863" s="201" t="s">
        <v>31</v>
      </c>
      <c r="C863" s="365">
        <v>8140.36</v>
      </c>
      <c r="D863" s="322">
        <v>2.8</v>
      </c>
      <c r="E863" s="365">
        <v>8174.56</v>
      </c>
      <c r="F863" s="322">
        <v>2.9</v>
      </c>
      <c r="G863" s="365">
        <v>-34.19</v>
      </c>
      <c r="H863" s="358">
        <v>-0.4182989840013942</v>
      </c>
    </row>
    <row r="864" spans="1:8" ht="16.5">
      <c r="A864" s="174"/>
      <c r="B864" s="201" t="s">
        <v>58</v>
      </c>
      <c r="C864" s="365">
        <v>323.15</v>
      </c>
      <c r="D864" s="322">
        <v>0.1</v>
      </c>
      <c r="E864" s="365">
        <v>332.49</v>
      </c>
      <c r="F864" s="322">
        <v>0.1</v>
      </c>
      <c r="G864" s="365">
        <v>-9.34</v>
      </c>
      <c r="H864" s="358">
        <v>-2.809037667943569</v>
      </c>
    </row>
    <row r="865" spans="1:8" ht="17.25" thickBot="1">
      <c r="A865" s="178"/>
      <c r="B865" s="200" t="s">
        <v>33</v>
      </c>
      <c r="C865" s="366">
        <v>2197.35</v>
      </c>
      <c r="D865" s="325">
        <v>0.8</v>
      </c>
      <c r="E865" s="366">
        <v>2239.43</v>
      </c>
      <c r="F865" s="325">
        <v>0.8</v>
      </c>
      <c r="G865" s="366">
        <v>-42.08</v>
      </c>
      <c r="H865" s="359">
        <v>-1.8789852426485607</v>
      </c>
    </row>
    <row r="866" ht="16.5" thickTop="1"/>
    <row r="867" spans="1:8" ht="21.75" customHeight="1" thickBot="1">
      <c r="A867" s="1"/>
      <c r="C867" s="63"/>
      <c r="D867" s="64"/>
      <c r="E867" s="65"/>
      <c r="F867" s="65"/>
      <c r="G867" s="65"/>
      <c r="H867" s="40" t="s">
        <v>16</v>
      </c>
    </row>
    <row r="868" spans="1:8" ht="21.75" thickTop="1">
      <c r="A868" s="168"/>
      <c r="B868" s="335"/>
      <c r="C868" s="336" t="s">
        <v>308</v>
      </c>
      <c r="D868" s="337"/>
      <c r="E868" s="337"/>
      <c r="F868" s="337"/>
      <c r="G868" s="337"/>
      <c r="H868" s="338"/>
    </row>
    <row r="869" spans="1:8" ht="16.5">
      <c r="A869" s="174"/>
      <c r="B869" s="339"/>
      <c r="C869" s="340" t="s">
        <v>335</v>
      </c>
      <c r="D869" s="340"/>
      <c r="E869" s="340" t="s">
        <v>304</v>
      </c>
      <c r="F869" s="340"/>
      <c r="G869" s="340" t="s">
        <v>309</v>
      </c>
      <c r="H869" s="341"/>
    </row>
    <row r="870" spans="1:8" ht="16.5">
      <c r="A870" s="174"/>
      <c r="B870" s="342"/>
      <c r="C870" s="343" t="s">
        <v>12</v>
      </c>
      <c r="D870" s="344" t="s">
        <v>13</v>
      </c>
      <c r="E870" s="343" t="s">
        <v>12</v>
      </c>
      <c r="F870" s="344" t="s">
        <v>13</v>
      </c>
      <c r="G870" s="345" t="s">
        <v>12</v>
      </c>
      <c r="H870" s="346" t="s">
        <v>13</v>
      </c>
    </row>
    <row r="871" spans="1:8" ht="18.75">
      <c r="A871" s="177" t="s">
        <v>334</v>
      </c>
      <c r="B871" s="199" t="s">
        <v>79</v>
      </c>
      <c r="C871" s="364">
        <v>11566.75</v>
      </c>
      <c r="D871" s="319">
        <v>3.7</v>
      </c>
      <c r="E871" s="364">
        <v>11702.11</v>
      </c>
      <c r="F871" s="319">
        <v>3.8</v>
      </c>
      <c r="G871" s="367">
        <v>-135.36</v>
      </c>
      <c r="H871" s="357">
        <v>-1.156725242029268</v>
      </c>
    </row>
    <row r="872" spans="1:8" ht="16.5">
      <c r="A872" s="174"/>
      <c r="B872" s="201" t="s">
        <v>31</v>
      </c>
      <c r="C872" s="365">
        <v>8827</v>
      </c>
      <c r="D872" s="322">
        <v>2.8</v>
      </c>
      <c r="E872" s="365">
        <v>8889.61</v>
      </c>
      <c r="F872" s="322">
        <v>2.9</v>
      </c>
      <c r="G872" s="368">
        <v>-62.6</v>
      </c>
      <c r="H872" s="358">
        <v>-0.7042331292745062</v>
      </c>
    </row>
    <row r="873" spans="1:8" ht="16.5">
      <c r="A873" s="174"/>
      <c r="B873" s="201" t="s">
        <v>58</v>
      </c>
      <c r="C873" s="365">
        <v>352.28</v>
      </c>
      <c r="D873" s="322">
        <v>0.1</v>
      </c>
      <c r="E873" s="365">
        <v>365.43</v>
      </c>
      <c r="F873" s="322">
        <v>0.1</v>
      </c>
      <c r="G873" s="368">
        <v>-13.15</v>
      </c>
      <c r="H873" s="358">
        <v>-3.598587919451591</v>
      </c>
    </row>
    <row r="874" spans="1:8" ht="17.25" thickBot="1">
      <c r="A874" s="178"/>
      <c r="B874" s="200" t="s">
        <v>33</v>
      </c>
      <c r="C874" s="366">
        <v>2387.46</v>
      </c>
      <c r="D874" s="325">
        <v>0.8</v>
      </c>
      <c r="E874" s="366">
        <v>2447.07</v>
      </c>
      <c r="F874" s="325">
        <v>0.8</v>
      </c>
      <c r="G874" s="369">
        <v>-59.61</v>
      </c>
      <c r="H874" s="359">
        <v>-2.435864554045956</v>
      </c>
    </row>
    <row r="875" ht="16.5" thickTop="1"/>
    <row r="876" spans="1:8" ht="21.75" customHeight="1" thickBot="1">
      <c r="A876" s="1"/>
      <c r="C876" s="63"/>
      <c r="D876" s="64"/>
      <c r="E876" s="65"/>
      <c r="F876" s="65"/>
      <c r="G876" s="65"/>
      <c r="H876" s="40" t="s">
        <v>16</v>
      </c>
    </row>
    <row r="877" spans="1:8" ht="21.75" thickTop="1">
      <c r="A877" s="168"/>
      <c r="B877" s="372"/>
      <c r="C877" s="373" t="s">
        <v>308</v>
      </c>
      <c r="D877" s="374"/>
      <c r="E877" s="374"/>
      <c r="F877" s="374"/>
      <c r="G877" s="374"/>
      <c r="H877" s="375"/>
    </row>
    <row r="878" spans="1:8" ht="16.5">
      <c r="A878" s="174"/>
      <c r="B878" s="376"/>
      <c r="C878" s="377" t="s">
        <v>337</v>
      </c>
      <c r="D878" s="377"/>
      <c r="E878" s="377" t="s">
        <v>307</v>
      </c>
      <c r="F878" s="377"/>
      <c r="G878" s="377" t="s">
        <v>309</v>
      </c>
      <c r="H878" s="378"/>
    </row>
    <row r="879" spans="1:8" ht="16.5">
      <c r="A879" s="174"/>
      <c r="B879" s="379"/>
      <c r="C879" s="380" t="s">
        <v>12</v>
      </c>
      <c r="D879" s="381" t="s">
        <v>13</v>
      </c>
      <c r="E879" s="380" t="s">
        <v>12</v>
      </c>
      <c r="F879" s="381" t="s">
        <v>13</v>
      </c>
      <c r="G879" s="382" t="s">
        <v>12</v>
      </c>
      <c r="H879" s="383" t="s">
        <v>13</v>
      </c>
    </row>
    <row r="880" spans="1:8" ht="18.75">
      <c r="A880" s="177" t="s">
        <v>336</v>
      </c>
      <c r="B880" s="199" t="s">
        <v>79</v>
      </c>
      <c r="C880" s="364">
        <v>902.57</v>
      </c>
      <c r="D880" s="319">
        <v>3.6</v>
      </c>
      <c r="E880" s="364">
        <v>845.81</v>
      </c>
      <c r="F880" s="319">
        <v>3.5</v>
      </c>
      <c r="G880" s="367">
        <v>56.76</v>
      </c>
      <c r="H880" s="357">
        <v>6.7108976979959865</v>
      </c>
    </row>
    <row r="881" spans="1:8" ht="16.5">
      <c r="A881" s="174"/>
      <c r="B881" s="201" t="s">
        <v>31</v>
      </c>
      <c r="C881" s="365">
        <v>680.12</v>
      </c>
      <c r="D881" s="322">
        <v>2.7</v>
      </c>
      <c r="E881" s="365">
        <v>628.92</v>
      </c>
      <c r="F881" s="322">
        <v>2.6</v>
      </c>
      <c r="G881" s="368">
        <v>51.2</v>
      </c>
      <c r="H881" s="358">
        <v>8.141275896104878</v>
      </c>
    </row>
    <row r="882" spans="1:8" ht="16.5">
      <c r="A882" s="174"/>
      <c r="B882" s="201" t="s">
        <v>58</v>
      </c>
      <c r="C882" s="365">
        <v>33.36</v>
      </c>
      <c r="D882" s="322">
        <v>0.1</v>
      </c>
      <c r="E882" s="365">
        <v>35.43</v>
      </c>
      <c r="F882" s="322">
        <v>0.1</v>
      </c>
      <c r="G882" s="368">
        <v>-2.07</v>
      </c>
      <c r="H882" s="358">
        <v>-5.8408313401702205</v>
      </c>
    </row>
    <row r="883" spans="1:8" ht="17.25" thickBot="1">
      <c r="A883" s="178"/>
      <c r="B883" s="200" t="s">
        <v>33</v>
      </c>
      <c r="C883" s="366">
        <v>189.09</v>
      </c>
      <c r="D883" s="325">
        <v>0.8</v>
      </c>
      <c r="E883" s="366">
        <v>181.46</v>
      </c>
      <c r="F883" s="325">
        <v>0.7</v>
      </c>
      <c r="G883" s="369">
        <v>7.63</v>
      </c>
      <c r="H883" s="359">
        <v>4.2039998551313404</v>
      </c>
    </row>
    <row r="884" ht="16.5" thickTop="1"/>
    <row r="885" spans="1:8" ht="21.75" customHeight="1" thickBot="1">
      <c r="A885" s="1"/>
      <c r="C885" s="63"/>
      <c r="D885" s="64"/>
      <c r="E885" s="65"/>
      <c r="F885" s="65"/>
      <c r="G885" s="65"/>
      <c r="H885" s="40" t="s">
        <v>16</v>
      </c>
    </row>
    <row r="886" spans="1:8" ht="21.75" thickTop="1">
      <c r="A886" s="168"/>
      <c r="B886" s="372"/>
      <c r="C886" s="373" t="s">
        <v>308</v>
      </c>
      <c r="D886" s="374"/>
      <c r="E886" s="374"/>
      <c r="F886" s="374"/>
      <c r="G886" s="374"/>
      <c r="H886" s="375"/>
    </row>
    <row r="887" spans="1:8" ht="16.5">
      <c r="A887" s="174"/>
      <c r="B887" s="376"/>
      <c r="C887" s="377" t="s">
        <v>339</v>
      </c>
      <c r="D887" s="377"/>
      <c r="E887" s="377" t="s">
        <v>313</v>
      </c>
      <c r="F887" s="377"/>
      <c r="G887" s="377" t="s">
        <v>309</v>
      </c>
      <c r="H887" s="378"/>
    </row>
    <row r="888" spans="1:8" ht="16.5">
      <c r="A888" s="174"/>
      <c r="B888" s="379"/>
      <c r="C888" s="380" t="s">
        <v>12</v>
      </c>
      <c r="D888" s="381" t="s">
        <v>13</v>
      </c>
      <c r="E888" s="380" t="s">
        <v>12</v>
      </c>
      <c r="F888" s="381" t="s">
        <v>13</v>
      </c>
      <c r="G888" s="382" t="s">
        <v>12</v>
      </c>
      <c r="H888" s="383" t="s">
        <v>13</v>
      </c>
    </row>
    <row r="889" spans="1:8" ht="18.75">
      <c r="A889" s="177" t="s">
        <v>338</v>
      </c>
      <c r="B889" s="199" t="s">
        <v>79</v>
      </c>
      <c r="C889" s="364">
        <v>1617.96</v>
      </c>
      <c r="D889" s="319">
        <v>3.6</v>
      </c>
      <c r="E889" s="364">
        <v>1633.1</v>
      </c>
      <c r="F889" s="319">
        <v>3.6</v>
      </c>
      <c r="G889" s="367">
        <v>-15.15</v>
      </c>
      <c r="H889" s="357">
        <v>-0.9273918629962475</v>
      </c>
    </row>
    <row r="890" spans="1:8" ht="16.5">
      <c r="A890" s="174"/>
      <c r="B890" s="201" t="s">
        <v>31</v>
      </c>
      <c r="C890" s="365">
        <v>1233.52</v>
      </c>
      <c r="D890" s="322">
        <v>2.7</v>
      </c>
      <c r="E890" s="365">
        <v>1229.75</v>
      </c>
      <c r="F890" s="322">
        <v>2.7</v>
      </c>
      <c r="G890" s="368">
        <v>3.78</v>
      </c>
      <c r="H890" s="358">
        <v>0.3070959737903162</v>
      </c>
    </row>
    <row r="891" spans="1:8" ht="16.5">
      <c r="A891" s="174"/>
      <c r="B891" s="201" t="s">
        <v>58</v>
      </c>
      <c r="C891" s="365">
        <v>56.79</v>
      </c>
      <c r="D891" s="322">
        <v>0.1</v>
      </c>
      <c r="E891" s="365">
        <v>60.66</v>
      </c>
      <c r="F891" s="322">
        <v>0.1</v>
      </c>
      <c r="G891" s="368">
        <v>-3.88</v>
      </c>
      <c r="H891" s="358">
        <v>-6.392737404419224</v>
      </c>
    </row>
    <row r="892" spans="1:8" ht="17.25" thickBot="1">
      <c r="A892" s="178"/>
      <c r="B892" s="200" t="s">
        <v>33</v>
      </c>
      <c r="C892" s="366">
        <v>327.64</v>
      </c>
      <c r="D892" s="325">
        <v>0.7</v>
      </c>
      <c r="E892" s="366">
        <v>342.69</v>
      </c>
      <c r="F892" s="325">
        <v>0.8</v>
      </c>
      <c r="G892" s="369">
        <v>-15.04</v>
      </c>
      <c r="H892" s="359">
        <v>-4.389890235169898</v>
      </c>
    </row>
    <row r="893" ht="16.5" thickTop="1"/>
    <row r="894" spans="1:8" ht="21.75" customHeight="1" thickBot="1">
      <c r="A894" s="1"/>
      <c r="C894" s="63"/>
      <c r="D894" s="64"/>
      <c r="E894" s="65"/>
      <c r="F894" s="65"/>
      <c r="G894" s="65"/>
      <c r="H894" s="40" t="s">
        <v>16</v>
      </c>
    </row>
    <row r="895" spans="1:8" ht="21.75" thickTop="1">
      <c r="A895" s="168"/>
      <c r="B895" s="372"/>
      <c r="C895" s="373" t="s">
        <v>308</v>
      </c>
      <c r="D895" s="374"/>
      <c r="E895" s="374"/>
      <c r="F895" s="374"/>
      <c r="G895" s="374"/>
      <c r="H895" s="375"/>
    </row>
    <row r="896" spans="1:8" ht="16.5">
      <c r="A896" s="174"/>
      <c r="B896" s="376"/>
      <c r="C896" s="377" t="s">
        <v>341</v>
      </c>
      <c r="D896" s="377"/>
      <c r="E896" s="377" t="s">
        <v>315</v>
      </c>
      <c r="F896" s="377"/>
      <c r="G896" s="377" t="s">
        <v>309</v>
      </c>
      <c r="H896" s="378"/>
    </row>
    <row r="897" spans="1:8" ht="16.5">
      <c r="A897" s="174"/>
      <c r="B897" s="379"/>
      <c r="C897" s="380" t="s">
        <v>12</v>
      </c>
      <c r="D897" s="381" t="s">
        <v>13</v>
      </c>
      <c r="E897" s="380" t="s">
        <v>12</v>
      </c>
      <c r="F897" s="381" t="s">
        <v>13</v>
      </c>
      <c r="G897" s="382" t="s">
        <v>12</v>
      </c>
      <c r="H897" s="383" t="s">
        <v>13</v>
      </c>
    </row>
    <row r="898" spans="1:8" ht="18.75">
      <c r="A898" s="177" t="s">
        <v>340</v>
      </c>
      <c r="B898" s="199" t="s">
        <v>79</v>
      </c>
      <c r="C898" s="364">
        <v>2655.28</v>
      </c>
      <c r="D898" s="319">
        <v>3.8</v>
      </c>
      <c r="E898" s="364">
        <v>2744.65</v>
      </c>
      <c r="F898" s="319">
        <v>3.7</v>
      </c>
      <c r="G898" s="367">
        <v>-89.37</v>
      </c>
      <c r="H898" s="357">
        <v>-3.2562761671260145</v>
      </c>
    </row>
    <row r="899" spans="1:8" ht="16.5">
      <c r="A899" s="174"/>
      <c r="B899" s="201" t="s">
        <v>31</v>
      </c>
      <c r="C899" s="365">
        <v>2041.54</v>
      </c>
      <c r="D899" s="322">
        <v>2.9</v>
      </c>
      <c r="E899" s="365">
        <v>2090.14</v>
      </c>
      <c r="F899" s="322">
        <v>2.9</v>
      </c>
      <c r="G899" s="368">
        <v>-48.6</v>
      </c>
      <c r="H899" s="358">
        <v>-2.325346870392468</v>
      </c>
    </row>
    <row r="900" spans="1:8" ht="16.5">
      <c r="A900" s="174"/>
      <c r="B900" s="201" t="s">
        <v>58</v>
      </c>
      <c r="C900" s="365">
        <v>82.38</v>
      </c>
      <c r="D900" s="322">
        <v>0.1</v>
      </c>
      <c r="E900" s="365">
        <v>90.65</v>
      </c>
      <c r="F900" s="322">
        <v>0.1</v>
      </c>
      <c r="G900" s="368">
        <v>-8.28</v>
      </c>
      <c r="H900" s="358">
        <v>-9.12890803005805</v>
      </c>
    </row>
    <row r="901" spans="1:8" ht="17.25" thickBot="1">
      <c r="A901" s="178"/>
      <c r="B901" s="200" t="s">
        <v>33</v>
      </c>
      <c r="C901" s="366">
        <v>531.36</v>
      </c>
      <c r="D901" s="325">
        <v>0.8</v>
      </c>
      <c r="E901" s="366">
        <v>563.85</v>
      </c>
      <c r="F901" s="325">
        <v>0.8</v>
      </c>
      <c r="G901" s="369">
        <v>-32.49</v>
      </c>
      <c r="H901" s="359">
        <v>-5.762968130401459</v>
      </c>
    </row>
    <row r="902" ht="16.5" thickTop="1"/>
    <row r="903" spans="1:8" ht="21.75" customHeight="1" thickBot="1">
      <c r="A903" s="1"/>
      <c r="C903" s="63"/>
      <c r="D903" s="64"/>
      <c r="E903" s="65"/>
      <c r="F903" s="65"/>
      <c r="G903" s="65"/>
      <c r="H903" s="40" t="s">
        <v>16</v>
      </c>
    </row>
    <row r="904" spans="1:8" ht="21.75" thickTop="1">
      <c r="A904" s="168"/>
      <c r="B904" s="372"/>
      <c r="C904" s="373" t="s">
        <v>308</v>
      </c>
      <c r="D904" s="374"/>
      <c r="E904" s="374"/>
      <c r="F904" s="374"/>
      <c r="G904" s="374"/>
      <c r="H904" s="375"/>
    </row>
    <row r="905" spans="1:8" ht="16.5">
      <c r="A905" s="174"/>
      <c r="B905" s="376"/>
      <c r="C905" s="377" t="s">
        <v>344</v>
      </c>
      <c r="D905" s="377"/>
      <c r="E905" s="377" t="s">
        <v>317</v>
      </c>
      <c r="F905" s="377"/>
      <c r="G905" s="377" t="s">
        <v>309</v>
      </c>
      <c r="H905" s="378"/>
    </row>
    <row r="906" spans="1:8" ht="16.5">
      <c r="A906" s="174"/>
      <c r="B906" s="379"/>
      <c r="C906" s="380" t="s">
        <v>12</v>
      </c>
      <c r="D906" s="381" t="s">
        <v>13</v>
      </c>
      <c r="E906" s="380" t="s">
        <v>12</v>
      </c>
      <c r="F906" s="381" t="s">
        <v>13</v>
      </c>
      <c r="G906" s="382" t="s">
        <v>12</v>
      </c>
      <c r="H906" s="383" t="s">
        <v>13</v>
      </c>
    </row>
    <row r="907" spans="1:8" ht="18.75">
      <c r="A907" s="177" t="s">
        <v>343</v>
      </c>
      <c r="B907" s="199" t="s">
        <v>79</v>
      </c>
      <c r="C907" s="364">
        <v>3645.84</v>
      </c>
      <c r="D907" s="319">
        <v>3.9</v>
      </c>
      <c r="E907" s="364">
        <v>3791.1</v>
      </c>
      <c r="F907" s="319">
        <v>3.8</v>
      </c>
      <c r="G907" s="367">
        <v>-145.26</v>
      </c>
      <c r="H907" s="357">
        <v>-3.8315420970804577</v>
      </c>
    </row>
    <row r="908" spans="1:8" ht="16.5">
      <c r="A908" s="174"/>
      <c r="B908" s="201" t="s">
        <v>31</v>
      </c>
      <c r="C908" s="365">
        <v>2828.08</v>
      </c>
      <c r="D908" s="322">
        <v>3</v>
      </c>
      <c r="E908" s="365">
        <v>2900.64</v>
      </c>
      <c r="F908" s="322">
        <v>2.9</v>
      </c>
      <c r="G908" s="368">
        <v>-72.56</v>
      </c>
      <c r="H908" s="358">
        <v>-2.501582947115832</v>
      </c>
    </row>
    <row r="909" spans="1:8" ht="16.5">
      <c r="A909" s="174"/>
      <c r="B909" s="201" t="s">
        <v>58</v>
      </c>
      <c r="C909" s="365">
        <v>106.63</v>
      </c>
      <c r="D909" s="322">
        <v>0.1</v>
      </c>
      <c r="E909" s="365">
        <v>118.17</v>
      </c>
      <c r="F909" s="322">
        <v>0.1</v>
      </c>
      <c r="G909" s="368">
        <v>-11.53</v>
      </c>
      <c r="H909" s="358">
        <v>-9.760405293831676</v>
      </c>
    </row>
    <row r="910" spans="1:8" ht="17.25" thickBot="1">
      <c r="A910" s="178"/>
      <c r="B910" s="200" t="s">
        <v>33</v>
      </c>
      <c r="C910" s="366">
        <v>711.13</v>
      </c>
      <c r="D910" s="325">
        <v>0.8</v>
      </c>
      <c r="E910" s="366">
        <v>772.29</v>
      </c>
      <c r="F910" s="325">
        <v>0.8</v>
      </c>
      <c r="G910" s="369">
        <v>-61.16</v>
      </c>
      <c r="H910" s="359">
        <v>-7.9195743525047755</v>
      </c>
    </row>
    <row r="911" ht="16.5" thickTop="1"/>
    <row r="912" spans="1:8" ht="21.75" customHeight="1" thickBot="1">
      <c r="A912" s="1"/>
      <c r="C912" s="63"/>
      <c r="D912" s="64"/>
      <c r="E912" s="65"/>
      <c r="F912" s="65"/>
      <c r="G912" s="65"/>
      <c r="H912" s="40" t="s">
        <v>16</v>
      </c>
    </row>
    <row r="913" spans="1:8" ht="21.75" thickTop="1">
      <c r="A913" s="168"/>
      <c r="B913" s="372"/>
      <c r="C913" s="373" t="s">
        <v>308</v>
      </c>
      <c r="D913" s="374"/>
      <c r="E913" s="374"/>
      <c r="F913" s="374"/>
      <c r="G913" s="374"/>
      <c r="H913" s="375"/>
    </row>
    <row r="914" spans="1:8" ht="16.5">
      <c r="A914" s="174"/>
      <c r="B914" s="376"/>
      <c r="C914" s="377" t="s">
        <v>346</v>
      </c>
      <c r="D914" s="377"/>
      <c r="E914" s="377" t="s">
        <v>320</v>
      </c>
      <c r="F914" s="377"/>
      <c r="G914" s="377" t="s">
        <v>309</v>
      </c>
      <c r="H914" s="378"/>
    </row>
    <row r="915" spans="1:8" ht="16.5">
      <c r="A915" s="174"/>
      <c r="B915" s="379"/>
      <c r="C915" s="380" t="s">
        <v>12</v>
      </c>
      <c r="D915" s="381" t="s">
        <v>13</v>
      </c>
      <c r="E915" s="380" t="s">
        <v>12</v>
      </c>
      <c r="F915" s="381" t="s">
        <v>13</v>
      </c>
      <c r="G915" s="382" t="s">
        <v>12</v>
      </c>
      <c r="H915" s="383" t="s">
        <v>13</v>
      </c>
    </row>
    <row r="916" spans="1:8" ht="18.75">
      <c r="A916" s="177" t="s">
        <v>345</v>
      </c>
      <c r="B916" s="199" t="s">
        <v>79</v>
      </c>
      <c r="C916" s="364">
        <v>4703.99</v>
      </c>
      <c r="D916" s="319">
        <v>3.9</v>
      </c>
      <c r="E916" s="364">
        <v>4824.59</v>
      </c>
      <c r="F916" s="319">
        <v>3.8</v>
      </c>
      <c r="G916" s="367">
        <v>-120.6</v>
      </c>
      <c r="H916" s="357">
        <v>-2.4997927436372174</v>
      </c>
    </row>
    <row r="917" spans="1:8" ht="16.5">
      <c r="A917" s="174"/>
      <c r="B917" s="201" t="s">
        <v>31</v>
      </c>
      <c r="C917" s="365">
        <v>3665.01</v>
      </c>
      <c r="D917" s="322">
        <v>3.1</v>
      </c>
      <c r="E917" s="365">
        <v>3703.06</v>
      </c>
      <c r="F917" s="322">
        <v>2.9</v>
      </c>
      <c r="G917" s="368">
        <v>-38.04</v>
      </c>
      <c r="H917" s="358">
        <v>-1.0272838517895067</v>
      </c>
    </row>
    <row r="918" spans="1:8" ht="16.5">
      <c r="A918" s="174"/>
      <c r="B918" s="201" t="s">
        <v>58</v>
      </c>
      <c r="C918" s="365">
        <v>129.76</v>
      </c>
      <c r="D918" s="322">
        <v>0.1</v>
      </c>
      <c r="E918" s="365">
        <v>145.98</v>
      </c>
      <c r="F918" s="322">
        <v>0.1</v>
      </c>
      <c r="G918" s="368">
        <v>-16.22</v>
      </c>
      <c r="H918" s="358">
        <v>-11.108728992560751</v>
      </c>
    </row>
    <row r="919" spans="1:8" ht="17.25" thickBot="1">
      <c r="A919" s="178"/>
      <c r="B919" s="200" t="s">
        <v>33</v>
      </c>
      <c r="C919" s="366">
        <v>909.21</v>
      </c>
      <c r="D919" s="325">
        <v>0.8</v>
      </c>
      <c r="E919" s="366">
        <v>975.56</v>
      </c>
      <c r="F919" s="325">
        <v>0.8</v>
      </c>
      <c r="G919" s="369">
        <v>-66.35</v>
      </c>
      <c r="H919" s="359">
        <v>-6.800989688764172</v>
      </c>
    </row>
    <row r="920" ht="16.5" thickTop="1"/>
    <row r="921" spans="1:8" ht="21.75" customHeight="1" thickBot="1">
      <c r="A921" s="1"/>
      <c r="C921" s="63"/>
      <c r="D921" s="64"/>
      <c r="E921" s="65"/>
      <c r="F921" s="65"/>
      <c r="G921" s="65"/>
      <c r="H921" s="40" t="s">
        <v>16</v>
      </c>
    </row>
    <row r="922" spans="1:8" ht="21.75" thickTop="1">
      <c r="A922" s="168"/>
      <c r="B922" s="372"/>
      <c r="C922" s="373" t="s">
        <v>308</v>
      </c>
      <c r="D922" s="374"/>
      <c r="E922" s="374"/>
      <c r="F922" s="374"/>
      <c r="G922" s="374"/>
      <c r="H922" s="375"/>
    </row>
    <row r="923" spans="1:8" ht="16.5">
      <c r="A923" s="174"/>
      <c r="B923" s="376"/>
      <c r="C923" s="377" t="s">
        <v>348</v>
      </c>
      <c r="D923" s="377"/>
      <c r="E923" s="377" t="s">
        <v>323</v>
      </c>
      <c r="F923" s="377"/>
      <c r="G923" s="377" t="s">
        <v>309</v>
      </c>
      <c r="H923" s="378"/>
    </row>
    <row r="924" spans="1:8" ht="16.5">
      <c r="A924" s="174"/>
      <c r="B924" s="379"/>
      <c r="C924" s="380" t="s">
        <v>12</v>
      </c>
      <c r="D924" s="381" t="s">
        <v>13</v>
      </c>
      <c r="E924" s="380" t="s">
        <v>12</v>
      </c>
      <c r="F924" s="381" t="s">
        <v>13</v>
      </c>
      <c r="G924" s="382" t="s">
        <v>12</v>
      </c>
      <c r="H924" s="383" t="s">
        <v>13</v>
      </c>
    </row>
    <row r="925" spans="1:8" ht="18.75">
      <c r="A925" s="177" t="s">
        <v>347</v>
      </c>
      <c r="B925" s="199" t="s">
        <v>79</v>
      </c>
      <c r="C925" s="364">
        <v>5598.52</v>
      </c>
      <c r="D925" s="319">
        <v>3.9</v>
      </c>
      <c r="E925" s="364">
        <v>5805.76</v>
      </c>
      <c r="F925" s="319">
        <v>3.8</v>
      </c>
      <c r="G925" s="367">
        <v>-207.24</v>
      </c>
      <c r="H925" s="357">
        <v>-3.569548098708432</v>
      </c>
    </row>
    <row r="926" spans="1:8" ht="16.5">
      <c r="A926" s="174"/>
      <c r="B926" s="201" t="s">
        <v>31</v>
      </c>
      <c r="C926" s="365">
        <v>4355.46</v>
      </c>
      <c r="D926" s="322">
        <v>3.1</v>
      </c>
      <c r="E926" s="365">
        <v>4442.32</v>
      </c>
      <c r="F926" s="322">
        <v>2.9</v>
      </c>
      <c r="G926" s="368">
        <v>-86.87</v>
      </c>
      <c r="H926" s="358">
        <v>-1.9554274449946139</v>
      </c>
    </row>
    <row r="927" spans="1:8" ht="16.5">
      <c r="A927" s="174"/>
      <c r="B927" s="201" t="s">
        <v>58</v>
      </c>
      <c r="C927" s="365">
        <v>154.95</v>
      </c>
      <c r="D927" s="322">
        <v>0.1</v>
      </c>
      <c r="E927" s="365">
        <v>175.93</v>
      </c>
      <c r="F927" s="322">
        <v>0.1</v>
      </c>
      <c r="G927" s="368">
        <v>-20.99</v>
      </c>
      <c r="H927" s="358">
        <v>-11.928067991662648</v>
      </c>
    </row>
    <row r="928" spans="1:8" ht="17.25" thickBot="1">
      <c r="A928" s="178"/>
      <c r="B928" s="200" t="s">
        <v>33</v>
      </c>
      <c r="C928" s="366">
        <v>1088.12</v>
      </c>
      <c r="D928" s="325">
        <v>0.8</v>
      </c>
      <c r="E928" s="366">
        <v>1187.5</v>
      </c>
      <c r="F928" s="325">
        <v>0.8</v>
      </c>
      <c r="G928" s="369">
        <v>-99.39</v>
      </c>
      <c r="H928" s="359">
        <v>-8.36944458004172</v>
      </c>
    </row>
    <row r="929" ht="16.5" thickTop="1"/>
    <row r="930" spans="1:8" ht="21.75" customHeight="1" thickBot="1">
      <c r="A930" s="1"/>
      <c r="C930" s="63"/>
      <c r="D930" s="64"/>
      <c r="E930" s="65"/>
      <c r="F930" s="65"/>
      <c r="G930" s="65"/>
      <c r="H930" s="40" t="s">
        <v>16</v>
      </c>
    </row>
    <row r="931" spans="1:8" ht="21.75" thickTop="1">
      <c r="A931" s="168"/>
      <c r="B931" s="372"/>
      <c r="C931" s="373" t="s">
        <v>308</v>
      </c>
      <c r="D931" s="374"/>
      <c r="E931" s="374"/>
      <c r="F931" s="374"/>
      <c r="G931" s="374"/>
      <c r="H931" s="375"/>
    </row>
    <row r="932" spans="1:8" ht="16.5">
      <c r="A932" s="174"/>
      <c r="B932" s="376"/>
      <c r="C932" s="377" t="s">
        <v>350</v>
      </c>
      <c r="D932" s="377"/>
      <c r="E932" s="377" t="s">
        <v>325</v>
      </c>
      <c r="F932" s="377"/>
      <c r="G932" s="377" t="s">
        <v>309</v>
      </c>
      <c r="H932" s="378"/>
    </row>
    <row r="933" spans="1:8" ht="16.5">
      <c r="A933" s="174"/>
      <c r="B933" s="379"/>
      <c r="C933" s="380" t="s">
        <v>12</v>
      </c>
      <c r="D933" s="381" t="s">
        <v>13</v>
      </c>
      <c r="E933" s="380" t="s">
        <v>12</v>
      </c>
      <c r="F933" s="381" t="s">
        <v>13</v>
      </c>
      <c r="G933" s="382" t="s">
        <v>12</v>
      </c>
      <c r="H933" s="383" t="s">
        <v>13</v>
      </c>
    </row>
    <row r="934" spans="1:8" ht="18.75">
      <c r="A934" s="177" t="s">
        <v>349</v>
      </c>
      <c r="B934" s="199" t="s">
        <v>79</v>
      </c>
      <c r="C934" s="364">
        <v>6450.2</v>
      </c>
      <c r="D934" s="319">
        <v>3.9</v>
      </c>
      <c r="E934" s="364">
        <v>6732.83</v>
      </c>
      <c r="F934" s="319">
        <v>3.7</v>
      </c>
      <c r="G934" s="367">
        <v>-282.63</v>
      </c>
      <c r="H934" s="357">
        <v>-4.197850128162709</v>
      </c>
    </row>
    <row r="935" spans="1:8" ht="16.5">
      <c r="A935" s="174"/>
      <c r="B935" s="201" t="s">
        <v>31</v>
      </c>
      <c r="C935" s="365">
        <v>5003.59</v>
      </c>
      <c r="D935" s="322">
        <v>3</v>
      </c>
      <c r="E935" s="365">
        <v>5136.4</v>
      </c>
      <c r="F935" s="322">
        <v>2.9</v>
      </c>
      <c r="G935" s="368">
        <v>-132.81</v>
      </c>
      <c r="H935" s="358">
        <v>-2.5856201727158203</v>
      </c>
    </row>
    <row r="936" spans="1:8" ht="16.5">
      <c r="A936" s="174"/>
      <c r="B936" s="201" t="s">
        <v>58</v>
      </c>
      <c r="C936" s="365">
        <v>183.1</v>
      </c>
      <c r="D936" s="322">
        <v>0.1</v>
      </c>
      <c r="E936" s="365">
        <v>207.91</v>
      </c>
      <c r="F936" s="322">
        <v>0.1</v>
      </c>
      <c r="G936" s="368">
        <v>-24.81</v>
      </c>
      <c r="H936" s="358">
        <v>-11.933079959524918</v>
      </c>
    </row>
    <row r="937" spans="1:8" ht="17.25" thickBot="1">
      <c r="A937" s="178"/>
      <c r="B937" s="200" t="s">
        <v>33</v>
      </c>
      <c r="C937" s="366">
        <v>1263.51</v>
      </c>
      <c r="D937" s="325">
        <v>0.8</v>
      </c>
      <c r="E937" s="366">
        <v>1388.52</v>
      </c>
      <c r="F937" s="325">
        <v>0.8</v>
      </c>
      <c r="G937" s="369">
        <v>-125.02</v>
      </c>
      <c r="H937" s="359">
        <v>-9.003552537275779</v>
      </c>
    </row>
    <row r="938" ht="16.5" thickTop="1"/>
    <row r="939" spans="1:8" ht="21.75" customHeight="1" thickBot="1">
      <c r="A939" s="1"/>
      <c r="C939" s="63"/>
      <c r="D939" s="64"/>
      <c r="E939" s="65"/>
      <c r="F939" s="65"/>
      <c r="G939" s="65"/>
      <c r="H939" s="40" t="s">
        <v>16</v>
      </c>
    </row>
    <row r="940" spans="1:8" ht="21.75" thickTop="1">
      <c r="A940" s="168"/>
      <c r="B940" s="372"/>
      <c r="C940" s="373" t="s">
        <v>308</v>
      </c>
      <c r="D940" s="374"/>
      <c r="E940" s="374"/>
      <c r="F940" s="374"/>
      <c r="G940" s="374"/>
      <c r="H940" s="375"/>
    </row>
    <row r="941" spans="1:8" ht="16.5">
      <c r="A941" s="174"/>
      <c r="B941" s="376"/>
      <c r="C941" s="377" t="s">
        <v>352</v>
      </c>
      <c r="D941" s="377"/>
      <c r="E941" s="377" t="s">
        <v>327</v>
      </c>
      <c r="F941" s="377"/>
      <c r="G941" s="377" t="s">
        <v>309</v>
      </c>
      <c r="H941" s="378"/>
    </row>
    <row r="942" spans="1:8" ht="16.5">
      <c r="A942" s="174"/>
      <c r="B942" s="379"/>
      <c r="C942" s="380" t="s">
        <v>12</v>
      </c>
      <c r="D942" s="381" t="s">
        <v>13</v>
      </c>
      <c r="E942" s="380" t="s">
        <v>12</v>
      </c>
      <c r="F942" s="381" t="s">
        <v>13</v>
      </c>
      <c r="G942" s="382" t="s">
        <v>12</v>
      </c>
      <c r="H942" s="383" t="s">
        <v>13</v>
      </c>
    </row>
    <row r="943" spans="1:8" ht="18.75">
      <c r="A943" s="177" t="s">
        <v>351</v>
      </c>
      <c r="B943" s="199" t="s">
        <v>79</v>
      </c>
      <c r="C943" s="364">
        <v>7368.23</v>
      </c>
      <c r="D943" s="319">
        <v>3.9</v>
      </c>
      <c r="E943" s="364">
        <v>7725.65</v>
      </c>
      <c r="F943" s="319">
        <v>3.7</v>
      </c>
      <c r="G943" s="367">
        <v>-357.42</v>
      </c>
      <c r="H943" s="357">
        <v>-4.6263573899173025</v>
      </c>
    </row>
    <row r="944" spans="1:8" ht="16.5">
      <c r="A944" s="174"/>
      <c r="B944" s="201" t="s">
        <v>31</v>
      </c>
      <c r="C944" s="365">
        <v>5717.02</v>
      </c>
      <c r="D944" s="322">
        <v>3</v>
      </c>
      <c r="E944" s="365">
        <v>5885.4</v>
      </c>
      <c r="F944" s="322">
        <v>2.8</v>
      </c>
      <c r="G944" s="368">
        <v>-168.38</v>
      </c>
      <c r="H944" s="358">
        <v>-2.8610444944147626</v>
      </c>
    </row>
    <row r="945" spans="1:8" ht="16.5">
      <c r="A945" s="174"/>
      <c r="B945" s="201" t="s">
        <v>58</v>
      </c>
      <c r="C945" s="365">
        <v>205.22</v>
      </c>
      <c r="D945" s="322">
        <v>0.1</v>
      </c>
      <c r="E945" s="365">
        <v>240.74</v>
      </c>
      <c r="F945" s="322">
        <v>0.1</v>
      </c>
      <c r="G945" s="368">
        <v>-35.53</v>
      </c>
      <c r="H945" s="358">
        <v>-14.757518287333001</v>
      </c>
    </row>
    <row r="946" spans="1:8" ht="17.25" thickBot="1">
      <c r="A946" s="178"/>
      <c r="B946" s="200" t="s">
        <v>33</v>
      </c>
      <c r="C946" s="366">
        <v>1446</v>
      </c>
      <c r="D946" s="325">
        <v>0.8</v>
      </c>
      <c r="E946" s="366">
        <v>1599.5</v>
      </c>
      <c r="F946" s="325">
        <v>0.8</v>
      </c>
      <c r="G946" s="369">
        <v>-153.5</v>
      </c>
      <c r="H946" s="359">
        <v>-9.596997317716644</v>
      </c>
    </row>
    <row r="947" ht="16.5" thickTop="1"/>
    <row r="948" spans="1:8" ht="21.75" customHeight="1" thickBot="1">
      <c r="A948" s="1"/>
      <c r="C948" s="63"/>
      <c r="D948" s="64"/>
      <c r="E948" s="65"/>
      <c r="F948" s="65"/>
      <c r="G948" s="65"/>
      <c r="H948" s="40" t="s">
        <v>16</v>
      </c>
    </row>
    <row r="949" spans="1:8" ht="21.75" thickTop="1">
      <c r="A949" s="168"/>
      <c r="B949" s="372"/>
      <c r="C949" s="373" t="s">
        <v>308</v>
      </c>
      <c r="D949" s="374"/>
      <c r="E949" s="374"/>
      <c r="F949" s="374"/>
      <c r="G949" s="374"/>
      <c r="H949" s="375"/>
    </row>
    <row r="950" spans="1:8" ht="16.5">
      <c r="A950" s="174"/>
      <c r="B950" s="376"/>
      <c r="C950" s="377" t="s">
        <v>354</v>
      </c>
      <c r="D950" s="377"/>
      <c r="E950" s="377" t="s">
        <v>329</v>
      </c>
      <c r="F950" s="377"/>
      <c r="G950" s="377" t="s">
        <v>309</v>
      </c>
      <c r="H950" s="378"/>
    </row>
    <row r="951" spans="1:8" ht="16.5">
      <c r="A951" s="174"/>
      <c r="B951" s="379"/>
      <c r="C951" s="380" t="s">
        <v>12</v>
      </c>
      <c r="D951" s="381" t="s">
        <v>13</v>
      </c>
      <c r="E951" s="380" t="s">
        <v>12</v>
      </c>
      <c r="F951" s="381" t="s">
        <v>13</v>
      </c>
      <c r="G951" s="382" t="s">
        <v>12</v>
      </c>
      <c r="H951" s="383" t="s">
        <v>13</v>
      </c>
    </row>
    <row r="952" spans="1:8" ht="18.75">
      <c r="A952" s="177" t="s">
        <v>353</v>
      </c>
      <c r="B952" s="199" t="s">
        <v>79</v>
      </c>
      <c r="C952" s="364">
        <v>8229.67</v>
      </c>
      <c r="D952" s="319">
        <v>3.9</v>
      </c>
      <c r="E952" s="364">
        <v>8686.41</v>
      </c>
      <c r="F952" s="319">
        <v>3.7</v>
      </c>
      <c r="G952" s="367">
        <v>-456.75</v>
      </c>
      <c r="H952" s="357">
        <v>-5.258176198530041</v>
      </c>
    </row>
    <row r="953" spans="1:8" ht="16.5">
      <c r="A953" s="174"/>
      <c r="B953" s="201" t="s">
        <v>31</v>
      </c>
      <c r="C953" s="365">
        <v>6380.05</v>
      </c>
      <c r="D953" s="322">
        <v>3</v>
      </c>
      <c r="E953" s="365">
        <v>6624.72</v>
      </c>
      <c r="F953" s="322">
        <v>2.8</v>
      </c>
      <c r="G953" s="368">
        <v>-244.66</v>
      </c>
      <c r="H953" s="358">
        <v>-3.6931981967586305</v>
      </c>
    </row>
    <row r="954" spans="1:8" ht="16.5">
      <c r="A954" s="174"/>
      <c r="B954" s="201" t="s">
        <v>58</v>
      </c>
      <c r="C954" s="365">
        <v>231.45</v>
      </c>
      <c r="D954" s="322">
        <v>0.1</v>
      </c>
      <c r="E954" s="365">
        <v>271.49</v>
      </c>
      <c r="F954" s="322">
        <v>0.1</v>
      </c>
      <c r="G954" s="368">
        <v>-40.04</v>
      </c>
      <c r="H954" s="358">
        <v>-14.74949386305893</v>
      </c>
    </row>
    <row r="955" spans="1:8" ht="17.25" thickBot="1">
      <c r="A955" s="178"/>
      <c r="B955" s="200" t="s">
        <v>33</v>
      </c>
      <c r="C955" s="366">
        <v>1618.17</v>
      </c>
      <c r="D955" s="325">
        <v>0.8</v>
      </c>
      <c r="E955" s="366">
        <v>1790.2</v>
      </c>
      <c r="F955" s="325">
        <v>0.8</v>
      </c>
      <c r="G955" s="369">
        <v>-172.04</v>
      </c>
      <c r="H955" s="359">
        <v>-9.610020111605749</v>
      </c>
    </row>
    <row r="956" ht="16.5" thickTop="1"/>
    <row r="957" spans="1:8" ht="21.75" customHeight="1" thickBot="1">
      <c r="A957" s="1"/>
      <c r="C957" s="63"/>
      <c r="D957" s="64"/>
      <c r="E957" s="65"/>
      <c r="F957" s="65"/>
      <c r="G957" s="65"/>
      <c r="H957" s="40" t="s">
        <v>16</v>
      </c>
    </row>
    <row r="958" spans="1:8" ht="21.75" thickTop="1">
      <c r="A958" s="168"/>
      <c r="B958" s="372"/>
      <c r="C958" s="373" t="s">
        <v>308</v>
      </c>
      <c r="D958" s="374"/>
      <c r="E958" s="374"/>
      <c r="F958" s="374"/>
      <c r="G958" s="374"/>
      <c r="H958" s="375"/>
    </row>
    <row r="959" spans="1:8" ht="16.5">
      <c r="A959" s="174"/>
      <c r="B959" s="376"/>
      <c r="C959" s="377" t="s">
        <v>356</v>
      </c>
      <c r="D959" s="377"/>
      <c r="E959" s="377" t="s">
        <v>331</v>
      </c>
      <c r="F959" s="377"/>
      <c r="G959" s="377" t="s">
        <v>309</v>
      </c>
      <c r="H959" s="378"/>
    </row>
    <row r="960" spans="1:8" ht="16.5">
      <c r="A960" s="174"/>
      <c r="B960" s="379"/>
      <c r="C960" s="380" t="s">
        <v>357</v>
      </c>
      <c r="D960" s="381" t="s">
        <v>13</v>
      </c>
      <c r="E960" s="380" t="s">
        <v>12</v>
      </c>
      <c r="F960" s="381" t="s">
        <v>13</v>
      </c>
      <c r="G960" s="382" t="s">
        <v>12</v>
      </c>
      <c r="H960" s="383" t="s">
        <v>13</v>
      </c>
    </row>
    <row r="961" spans="1:8" ht="18.75">
      <c r="A961" s="177" t="s">
        <v>355</v>
      </c>
      <c r="B961" s="199" t="s">
        <v>79</v>
      </c>
      <c r="C961" s="364">
        <v>9160</v>
      </c>
      <c r="D961" s="319">
        <f>C961/2363.023</f>
        <v>3.8763905387294155</v>
      </c>
      <c r="E961" s="364">
        <v>9690.7</v>
      </c>
      <c r="F961" s="401">
        <v>3.7</v>
      </c>
      <c r="G961" s="400">
        <f>C961-E961</f>
        <v>-530.7000000000007</v>
      </c>
      <c r="H961" s="357">
        <v>-5.48</v>
      </c>
    </row>
    <row r="962" spans="1:8" ht="16.5">
      <c r="A962" s="174"/>
      <c r="B962" s="201" t="s">
        <v>31</v>
      </c>
      <c r="C962" s="365">
        <v>7110.2</v>
      </c>
      <c r="D962" s="322">
        <f>C962/2363.023</f>
        <v>3.0089423590037</v>
      </c>
      <c r="E962" s="365">
        <v>7398.8</v>
      </c>
      <c r="F962" s="402">
        <v>2.8</v>
      </c>
      <c r="G962" s="398">
        <f>C962-E962</f>
        <v>-288.60000000000036</v>
      </c>
      <c r="H962" s="358">
        <v>-3.9</v>
      </c>
    </row>
    <row r="963" spans="1:8" ht="16.5">
      <c r="A963" s="174"/>
      <c r="B963" s="201" t="s">
        <v>58</v>
      </c>
      <c r="C963" s="365">
        <v>252.3</v>
      </c>
      <c r="D963" s="322">
        <f>C963/2363.023</f>
        <v>0.10677001451107332</v>
      </c>
      <c r="E963" s="365">
        <v>296.2</v>
      </c>
      <c r="F963" s="402">
        <v>0.1</v>
      </c>
      <c r="G963" s="398">
        <f>C963-E963</f>
        <v>-43.89999999999998</v>
      </c>
      <c r="H963" s="358">
        <v>-14.82</v>
      </c>
    </row>
    <row r="964" spans="1:8" ht="17.25" thickBot="1">
      <c r="A964" s="178"/>
      <c r="B964" s="200" t="s">
        <v>33</v>
      </c>
      <c r="C964" s="366">
        <v>1797.2</v>
      </c>
      <c r="D964" s="325">
        <f>C964/2363.023</f>
        <v>0.7605512091926316</v>
      </c>
      <c r="E964" s="366">
        <v>1995.7</v>
      </c>
      <c r="F964" s="403">
        <v>0.8</v>
      </c>
      <c r="G964" s="399">
        <f>C964-E964</f>
        <v>-198.5</v>
      </c>
      <c r="H964" s="359">
        <v>-9.95</v>
      </c>
    </row>
    <row r="965" ht="16.5" thickTop="1"/>
    <row r="966" spans="1:8" ht="21.75" customHeight="1" thickBot="1">
      <c r="A966" s="1"/>
      <c r="C966" s="63"/>
      <c r="D966" s="64"/>
      <c r="E966" s="65"/>
      <c r="F966" s="65"/>
      <c r="G966" s="65"/>
      <c r="H966" s="40" t="s">
        <v>16</v>
      </c>
    </row>
    <row r="967" spans="1:8" ht="21.75" thickTop="1">
      <c r="A967" s="168"/>
      <c r="B967" s="372"/>
      <c r="C967" s="373" t="s">
        <v>308</v>
      </c>
      <c r="D967" s="374"/>
      <c r="E967" s="374"/>
      <c r="F967" s="374"/>
      <c r="G967" s="374"/>
      <c r="H967" s="375"/>
    </row>
    <row r="968" spans="1:8" ht="16.5">
      <c r="A968" s="174"/>
      <c r="B968" s="376"/>
      <c r="C968" s="377" t="s">
        <v>359</v>
      </c>
      <c r="D968" s="377"/>
      <c r="E968" s="377" t="s">
        <v>333</v>
      </c>
      <c r="F968" s="377"/>
      <c r="G968" s="377" t="s">
        <v>309</v>
      </c>
      <c r="H968" s="378"/>
    </row>
    <row r="969" spans="1:8" ht="16.5">
      <c r="A969" s="174"/>
      <c r="B969" s="379"/>
      <c r="C969" s="380" t="s">
        <v>357</v>
      </c>
      <c r="D969" s="381" t="s">
        <v>13</v>
      </c>
      <c r="E969" s="380" t="s">
        <v>12</v>
      </c>
      <c r="F969" s="381" t="s">
        <v>13</v>
      </c>
      <c r="G969" s="382" t="s">
        <v>12</v>
      </c>
      <c r="H969" s="383" t="s">
        <v>13</v>
      </c>
    </row>
    <row r="970" spans="1:8" ht="18.75">
      <c r="A970" s="177" t="s">
        <v>358</v>
      </c>
      <c r="B970" s="199" t="s">
        <v>79</v>
      </c>
      <c r="C970" s="364">
        <v>9996.76</v>
      </c>
      <c r="D970" s="319">
        <v>3.9</v>
      </c>
      <c r="E970" s="364">
        <v>10659.26</v>
      </c>
      <c r="F970" s="319">
        <v>3.7</v>
      </c>
      <c r="G970" s="367">
        <v>-662.49</v>
      </c>
      <c r="H970" s="357">
        <v>-6.215208314686904</v>
      </c>
    </row>
    <row r="971" spans="1:8" ht="16.5">
      <c r="A971" s="174"/>
      <c r="B971" s="201" t="s">
        <v>31</v>
      </c>
      <c r="C971" s="365">
        <v>7755.69</v>
      </c>
      <c r="D971" s="322">
        <v>3</v>
      </c>
      <c r="E971" s="365">
        <v>8138.65</v>
      </c>
      <c r="F971" s="322">
        <v>2.8</v>
      </c>
      <c r="G971" s="368">
        <v>-382.97</v>
      </c>
      <c r="H971" s="358">
        <v>-4.705518156304408</v>
      </c>
    </row>
    <row r="972" spans="1:8" ht="16.5">
      <c r="A972" s="174"/>
      <c r="B972" s="201" t="s">
        <v>58</v>
      </c>
      <c r="C972" s="365">
        <v>272.95</v>
      </c>
      <c r="D972" s="322">
        <v>0.1</v>
      </c>
      <c r="E972" s="365">
        <v>323.15</v>
      </c>
      <c r="F972" s="322">
        <v>0.1</v>
      </c>
      <c r="G972" s="368">
        <v>-50.2</v>
      </c>
      <c r="H972" s="358">
        <v>-15.534494880824134</v>
      </c>
    </row>
    <row r="973" spans="1:8" ht="17.25" thickBot="1">
      <c r="A973" s="178"/>
      <c r="B973" s="200" t="s">
        <v>33</v>
      </c>
      <c r="C973" s="366">
        <v>1968.12</v>
      </c>
      <c r="D973" s="325">
        <v>0.8</v>
      </c>
      <c r="E973" s="366">
        <v>2197.45</v>
      </c>
      <c r="F973" s="325">
        <v>0.8</v>
      </c>
      <c r="G973" s="369">
        <v>-229.33</v>
      </c>
      <c r="H973" s="359">
        <v>-10.436144070492125</v>
      </c>
    </row>
    <row r="974" ht="16.5" thickTop="1"/>
    <row r="975" spans="1:8" ht="21.75" customHeight="1" thickBot="1">
      <c r="A975" s="1"/>
      <c r="C975" s="63"/>
      <c r="D975" s="64"/>
      <c r="E975" s="65"/>
      <c r="F975" s="65"/>
      <c r="G975" s="65"/>
      <c r="H975" s="40" t="s">
        <v>16</v>
      </c>
    </row>
    <row r="976" spans="1:8" ht="21.75" thickTop="1">
      <c r="A976" s="168"/>
      <c r="B976" s="372"/>
      <c r="C976" s="373" t="s">
        <v>308</v>
      </c>
      <c r="D976" s="374"/>
      <c r="E976" s="374"/>
      <c r="F976" s="374"/>
      <c r="G976" s="374"/>
      <c r="H976" s="375"/>
    </row>
    <row r="977" spans="1:8" ht="16.5">
      <c r="A977" s="174"/>
      <c r="B977" s="376"/>
      <c r="C977" s="377" t="s">
        <v>361</v>
      </c>
      <c r="D977" s="377"/>
      <c r="E977" s="377" t="s">
        <v>335</v>
      </c>
      <c r="F977" s="377"/>
      <c r="G977" s="377" t="s">
        <v>309</v>
      </c>
      <c r="H977" s="378"/>
    </row>
    <row r="978" spans="1:8" ht="16.5">
      <c r="A978" s="174"/>
      <c r="B978" s="379"/>
      <c r="C978" s="380" t="s">
        <v>357</v>
      </c>
      <c r="D978" s="381" t="s">
        <v>13</v>
      </c>
      <c r="E978" s="380" t="s">
        <v>12</v>
      </c>
      <c r="F978" s="381" t="s">
        <v>13</v>
      </c>
      <c r="G978" s="382" t="s">
        <v>12</v>
      </c>
      <c r="H978" s="383" t="s">
        <v>13</v>
      </c>
    </row>
    <row r="979" spans="1:8" ht="18.75">
      <c r="A979" s="177" t="s">
        <v>360</v>
      </c>
      <c r="B979" s="199" t="s">
        <v>79</v>
      </c>
      <c r="C979" s="364">
        <v>10806.15</v>
      </c>
      <c r="D979" s="319">
        <v>3.9</v>
      </c>
      <c r="E979" s="364">
        <v>11565.49</v>
      </c>
      <c r="F979" s="319">
        <v>3.7</v>
      </c>
      <c r="G979" s="367">
        <v>-759.35</v>
      </c>
      <c r="H979" s="357">
        <v>-6.565629638642409</v>
      </c>
    </row>
    <row r="980" spans="1:8" ht="16.5">
      <c r="A980" s="174"/>
      <c r="B980" s="201" t="s">
        <v>31</v>
      </c>
      <c r="C980" s="365">
        <v>8362.97</v>
      </c>
      <c r="D980" s="322">
        <v>3</v>
      </c>
      <c r="E980" s="365">
        <v>8825.54</v>
      </c>
      <c r="F980" s="322">
        <v>2.8</v>
      </c>
      <c r="G980" s="368">
        <v>-462.57</v>
      </c>
      <c r="H980" s="358">
        <v>-5.241242286841936</v>
      </c>
    </row>
    <row r="981" spans="1:8" ht="16.5">
      <c r="A981" s="174"/>
      <c r="B981" s="201" t="s">
        <v>58</v>
      </c>
      <c r="C981" s="365">
        <v>300.86</v>
      </c>
      <c r="D981" s="322">
        <v>0.1</v>
      </c>
      <c r="E981" s="365">
        <v>352.28</v>
      </c>
      <c r="F981" s="322">
        <v>0.1</v>
      </c>
      <c r="G981" s="368">
        <v>-51.42</v>
      </c>
      <c r="H981" s="358">
        <v>-14.595117030468217</v>
      </c>
    </row>
    <row r="982" spans="1:8" ht="17.25" thickBot="1">
      <c r="A982" s="178"/>
      <c r="B982" s="200" t="s">
        <v>33</v>
      </c>
      <c r="C982" s="366">
        <v>2142.31</v>
      </c>
      <c r="D982" s="325">
        <v>0.8</v>
      </c>
      <c r="E982" s="366">
        <v>2387.68</v>
      </c>
      <c r="F982" s="325">
        <v>0.8</v>
      </c>
      <c r="G982" s="369">
        <v>-245.36</v>
      </c>
      <c r="H982" s="359">
        <v>-10.27626805876427</v>
      </c>
    </row>
    <row r="983" ht="16.5" thickTop="1"/>
    <row r="984" spans="1:8" ht="21.75" customHeight="1" thickBot="1">
      <c r="A984" s="1"/>
      <c r="C984" s="63"/>
      <c r="D984" s="64"/>
      <c r="E984" s="65"/>
      <c r="F984" s="65"/>
      <c r="G984" s="65"/>
      <c r="H984" s="40" t="s">
        <v>16</v>
      </c>
    </row>
    <row r="985" spans="1:8" ht="21.75" thickTop="1">
      <c r="A985" s="168"/>
      <c r="B985" s="406"/>
      <c r="C985" s="407" t="s">
        <v>308</v>
      </c>
      <c r="D985" s="408"/>
      <c r="E985" s="408"/>
      <c r="F985" s="408"/>
      <c r="G985" s="408"/>
      <c r="H985" s="409"/>
    </row>
    <row r="986" spans="1:8" ht="16.5">
      <c r="A986" s="174"/>
      <c r="B986" s="410"/>
      <c r="C986" s="411" t="s">
        <v>364</v>
      </c>
      <c r="D986" s="411"/>
      <c r="E986" s="411" t="s">
        <v>337</v>
      </c>
      <c r="F986" s="411"/>
      <c r="G986" s="411" t="s">
        <v>309</v>
      </c>
      <c r="H986" s="412"/>
    </row>
    <row r="987" spans="1:8" ht="16.5">
      <c r="A987" s="174"/>
      <c r="B987" s="413"/>
      <c r="C987" s="414" t="s">
        <v>357</v>
      </c>
      <c r="D987" s="415" t="s">
        <v>13</v>
      </c>
      <c r="E987" s="414" t="s">
        <v>12</v>
      </c>
      <c r="F987" s="415" t="s">
        <v>13</v>
      </c>
      <c r="G987" s="416" t="s">
        <v>12</v>
      </c>
      <c r="H987" s="417" t="s">
        <v>13</v>
      </c>
    </row>
    <row r="988" spans="1:8" ht="18.75">
      <c r="A988" s="177" t="s">
        <v>363</v>
      </c>
      <c r="B988" s="420" t="s">
        <v>365</v>
      </c>
      <c r="C988" s="418">
        <v>802.96</v>
      </c>
      <c r="D988" s="419">
        <v>3.6</v>
      </c>
      <c r="E988" s="418">
        <v>906.52</v>
      </c>
      <c r="F988" s="419">
        <v>3.6</v>
      </c>
      <c r="G988" s="418">
        <v>-103.56</v>
      </c>
      <c r="H988" s="424">
        <v>-11.42369262495901</v>
      </c>
    </row>
    <row r="989" spans="1:8" ht="17.25" thickBot="1">
      <c r="A989" s="178"/>
      <c r="B989" s="426" t="s">
        <v>366</v>
      </c>
      <c r="C989" s="421">
        <v>606.63</v>
      </c>
      <c r="D989" s="422">
        <v>2.7</v>
      </c>
      <c r="E989" s="421">
        <v>680.87</v>
      </c>
      <c r="F989" s="422">
        <v>2.7</v>
      </c>
      <c r="G989" s="421">
        <v>-74.23</v>
      </c>
      <c r="H989" s="423">
        <v>-10.902925534623877</v>
      </c>
    </row>
    <row r="990" ht="16.5" thickTop="1"/>
    <row r="991" spans="1:8" ht="21.75" customHeight="1" thickBot="1">
      <c r="A991" s="1"/>
      <c r="C991" s="63"/>
      <c r="D991" s="64"/>
      <c r="E991" s="65"/>
      <c r="F991" s="65"/>
      <c r="G991" s="65"/>
      <c r="H991" s="40" t="s">
        <v>16</v>
      </c>
    </row>
    <row r="992" spans="1:8" ht="21.75" thickTop="1">
      <c r="A992" s="168"/>
      <c r="B992" s="406"/>
      <c r="C992" s="407" t="s">
        <v>308</v>
      </c>
      <c r="D992" s="408"/>
      <c r="E992" s="408"/>
      <c r="F992" s="408"/>
      <c r="G992" s="408"/>
      <c r="H992" s="409"/>
    </row>
    <row r="993" spans="1:8" ht="16.5">
      <c r="A993" s="174"/>
      <c r="B993" s="410"/>
      <c r="C993" s="411" t="s">
        <v>369</v>
      </c>
      <c r="D993" s="411"/>
      <c r="E993" s="411" t="s">
        <v>370</v>
      </c>
      <c r="F993" s="411"/>
      <c r="G993" s="411" t="s">
        <v>309</v>
      </c>
      <c r="H993" s="412"/>
    </row>
    <row r="994" spans="1:8" ht="16.5">
      <c r="A994" s="174"/>
      <c r="B994" s="413"/>
      <c r="C994" s="414" t="s">
        <v>357</v>
      </c>
      <c r="D994" s="415" t="s">
        <v>13</v>
      </c>
      <c r="E994" s="414" t="s">
        <v>12</v>
      </c>
      <c r="F994" s="415" t="s">
        <v>13</v>
      </c>
      <c r="G994" s="416" t="s">
        <v>12</v>
      </c>
      <c r="H994" s="417" t="s">
        <v>13</v>
      </c>
    </row>
    <row r="995" spans="1:8" ht="18.75">
      <c r="A995" s="177" t="s">
        <v>368</v>
      </c>
      <c r="B995" s="420" t="s">
        <v>365</v>
      </c>
      <c r="C995" s="429">
        <v>1473.08</v>
      </c>
      <c r="D995" s="430">
        <v>3.7</v>
      </c>
      <c r="E995" s="429">
        <v>1623.32</v>
      </c>
      <c r="F995" s="430">
        <v>3.6</v>
      </c>
      <c r="G995" s="429">
        <v>-150.25</v>
      </c>
      <c r="H995" s="431">
        <v>-9.255473271558099</v>
      </c>
    </row>
    <row r="996" spans="1:8" ht="17.25" thickBot="1">
      <c r="A996" s="178"/>
      <c r="B996" s="426" t="s">
        <v>366</v>
      </c>
      <c r="C996" s="421">
        <v>1117.6</v>
      </c>
      <c r="D996" s="422">
        <v>2.8</v>
      </c>
      <c r="E996" s="421">
        <v>1234.7</v>
      </c>
      <c r="F996" s="422">
        <v>2.7</v>
      </c>
      <c r="G996" s="421">
        <v>-117.1</v>
      </c>
      <c r="H996" s="423">
        <v>-9.484409312141029</v>
      </c>
    </row>
    <row r="997" ht="16.5" thickTop="1"/>
    <row r="998" spans="1:8" ht="21.75" customHeight="1" thickBot="1">
      <c r="A998" s="1"/>
      <c r="C998" s="63"/>
      <c r="D998" s="64"/>
      <c r="E998" s="65"/>
      <c r="F998" s="65"/>
      <c r="G998" s="65"/>
      <c r="H998" s="40" t="s">
        <v>16</v>
      </c>
    </row>
    <row r="999" spans="1:8" ht="21.75" thickTop="1">
      <c r="A999" s="168"/>
      <c r="B999" s="406"/>
      <c r="C999" s="407" t="s">
        <v>308</v>
      </c>
      <c r="D999" s="408"/>
      <c r="E999" s="408"/>
      <c r="F999" s="408"/>
      <c r="G999" s="408"/>
      <c r="H999" s="409"/>
    </row>
    <row r="1000" spans="1:8" ht="16.5">
      <c r="A1000" s="174"/>
      <c r="B1000" s="410"/>
      <c r="C1000" s="411" t="s">
        <v>373</v>
      </c>
      <c r="D1000" s="411"/>
      <c r="E1000" s="411" t="s">
        <v>341</v>
      </c>
      <c r="F1000" s="411"/>
      <c r="G1000" s="411" t="s">
        <v>309</v>
      </c>
      <c r="H1000" s="412"/>
    </row>
    <row r="1001" spans="1:8" ht="16.5">
      <c r="A1001" s="174"/>
      <c r="B1001" s="413"/>
      <c r="C1001" s="414" t="s">
        <v>357</v>
      </c>
      <c r="D1001" s="415" t="s">
        <v>13</v>
      </c>
      <c r="E1001" s="414" t="s">
        <v>12</v>
      </c>
      <c r="F1001" s="415" t="s">
        <v>13</v>
      </c>
      <c r="G1001" s="416" t="s">
        <v>12</v>
      </c>
      <c r="H1001" s="417" t="s">
        <v>13</v>
      </c>
    </row>
    <row r="1002" spans="1:8" ht="18.75">
      <c r="A1002" s="177" t="s">
        <v>372</v>
      </c>
      <c r="B1002" s="420" t="s">
        <v>365</v>
      </c>
      <c r="C1002" s="429">
        <v>2386.93</v>
      </c>
      <c r="D1002" s="430">
        <v>3.8</v>
      </c>
      <c r="E1002" s="429">
        <v>2661.44</v>
      </c>
      <c r="F1002" s="430">
        <v>3.7</v>
      </c>
      <c r="G1002" s="429">
        <v>-274.51</v>
      </c>
      <c r="H1002" s="431">
        <v>-10.314394378695352</v>
      </c>
    </row>
    <row r="1003" spans="1:8" ht="17.25" thickBot="1">
      <c r="A1003" s="178"/>
      <c r="B1003" s="426" t="s">
        <v>366</v>
      </c>
      <c r="C1003" s="421">
        <v>1835.29</v>
      </c>
      <c r="D1003" s="422">
        <v>2.9</v>
      </c>
      <c r="E1003" s="421">
        <v>2043.17</v>
      </c>
      <c r="F1003" s="422">
        <v>2.9</v>
      </c>
      <c r="G1003" s="421">
        <v>-207.88</v>
      </c>
      <c r="H1003" s="423">
        <v>-10.17429977718774</v>
      </c>
    </row>
    <row r="1004" ht="16.5" thickTop="1"/>
    <row r="1005" spans="1:8" ht="21.75" customHeight="1" thickBot="1">
      <c r="A1005" s="1"/>
      <c r="C1005" s="63"/>
      <c r="D1005" s="64"/>
      <c r="E1005" s="65"/>
      <c r="F1005" s="65"/>
      <c r="G1005" s="65"/>
      <c r="H1005" s="40" t="s">
        <v>16</v>
      </c>
    </row>
    <row r="1006" spans="1:8" ht="21.75" thickTop="1">
      <c r="A1006" s="168"/>
      <c r="B1006" s="406"/>
      <c r="C1006" s="407" t="s">
        <v>308</v>
      </c>
      <c r="D1006" s="408"/>
      <c r="E1006" s="408"/>
      <c r="F1006" s="408"/>
      <c r="G1006" s="408"/>
      <c r="H1006" s="409"/>
    </row>
    <row r="1007" spans="1:8" ht="16.5">
      <c r="A1007" s="174"/>
      <c r="B1007" s="410"/>
      <c r="C1007" s="411" t="s">
        <v>375</v>
      </c>
      <c r="D1007" s="411"/>
      <c r="E1007" s="411" t="s">
        <v>344</v>
      </c>
      <c r="F1007" s="411"/>
      <c r="G1007" s="411" t="s">
        <v>309</v>
      </c>
      <c r="H1007" s="412"/>
    </row>
    <row r="1008" spans="1:8" ht="16.5">
      <c r="A1008" s="174"/>
      <c r="B1008" s="413"/>
      <c r="C1008" s="414" t="s">
        <v>357</v>
      </c>
      <c r="D1008" s="415" t="s">
        <v>13</v>
      </c>
      <c r="E1008" s="414" t="s">
        <v>12</v>
      </c>
      <c r="F1008" s="415" t="s">
        <v>13</v>
      </c>
      <c r="G1008" s="416" t="s">
        <v>12</v>
      </c>
      <c r="H1008" s="417" t="s">
        <v>13</v>
      </c>
    </row>
    <row r="1009" spans="1:8" ht="18.75">
      <c r="A1009" s="177" t="s">
        <v>374</v>
      </c>
      <c r="B1009" s="420" t="s">
        <v>365</v>
      </c>
      <c r="C1009" s="429">
        <v>3323.01</v>
      </c>
      <c r="D1009" s="430">
        <v>3.9</v>
      </c>
      <c r="E1009" s="429">
        <v>3652.88</v>
      </c>
      <c r="F1009" s="430">
        <v>3.8</v>
      </c>
      <c r="G1009" s="429">
        <v>-329.87</v>
      </c>
      <c r="H1009" s="431">
        <v>-9.030413942927728</v>
      </c>
    </row>
    <row r="1010" spans="1:8" ht="17.25" thickBot="1">
      <c r="A1010" s="178"/>
      <c r="B1010" s="426" t="s">
        <v>366</v>
      </c>
      <c r="C1010" s="421">
        <v>2566.99</v>
      </c>
      <c r="D1010" s="422">
        <v>3</v>
      </c>
      <c r="E1010" s="421">
        <v>2830.03</v>
      </c>
      <c r="F1010" s="422">
        <v>3</v>
      </c>
      <c r="G1010" s="421">
        <v>-263.04</v>
      </c>
      <c r="H1010" s="423">
        <v>-9.294599930742573</v>
      </c>
    </row>
    <row r="1011" ht="16.5" thickTop="1"/>
    <row r="1012" spans="1:8" ht="21.75" customHeight="1" thickBot="1">
      <c r="A1012" s="1"/>
      <c r="C1012" s="63"/>
      <c r="D1012" s="64"/>
      <c r="E1012" s="65"/>
      <c r="F1012" s="65"/>
      <c r="G1012" s="65"/>
      <c r="H1012" s="40" t="s">
        <v>16</v>
      </c>
    </row>
    <row r="1013" spans="1:8" ht="21.75" thickTop="1">
      <c r="A1013" s="168"/>
      <c r="B1013" s="406"/>
      <c r="C1013" s="407" t="s">
        <v>308</v>
      </c>
      <c r="D1013" s="408"/>
      <c r="E1013" s="408"/>
      <c r="F1013" s="408"/>
      <c r="G1013" s="408"/>
      <c r="H1013" s="409"/>
    </row>
    <row r="1014" spans="1:8" ht="16.5">
      <c r="A1014" s="174"/>
      <c r="B1014" s="410"/>
      <c r="C1014" s="411" t="s">
        <v>377</v>
      </c>
      <c r="D1014" s="411"/>
      <c r="E1014" s="411" t="s">
        <v>346</v>
      </c>
      <c r="F1014" s="411"/>
      <c r="G1014" s="411" t="s">
        <v>309</v>
      </c>
      <c r="H1014" s="412"/>
    </row>
    <row r="1015" spans="1:8" ht="16.5">
      <c r="A1015" s="174"/>
      <c r="B1015" s="413"/>
      <c r="C1015" s="414" t="s">
        <v>357</v>
      </c>
      <c r="D1015" s="415" t="s">
        <v>13</v>
      </c>
      <c r="E1015" s="414" t="s">
        <v>12</v>
      </c>
      <c r="F1015" s="415" t="s">
        <v>13</v>
      </c>
      <c r="G1015" s="416" t="s">
        <v>12</v>
      </c>
      <c r="H1015" s="417" t="s">
        <v>13</v>
      </c>
    </row>
    <row r="1016" spans="1:8" ht="18.75">
      <c r="A1016" s="177" t="s">
        <v>376</v>
      </c>
      <c r="B1016" s="420" t="s">
        <v>365</v>
      </c>
      <c r="C1016" s="429">
        <v>4207.55</v>
      </c>
      <c r="D1016" s="430">
        <v>3.9</v>
      </c>
      <c r="E1016" s="429">
        <v>4709.07</v>
      </c>
      <c r="F1016" s="430">
        <v>3.9</v>
      </c>
      <c r="G1016" s="429">
        <v>-501.52</v>
      </c>
      <c r="H1016" s="431">
        <v>-10.650150265769641</v>
      </c>
    </row>
    <row r="1017" spans="1:8" ht="17.25" thickBot="1">
      <c r="A1017" s="178"/>
      <c r="B1017" s="426" t="s">
        <v>366</v>
      </c>
      <c r="C1017" s="421">
        <v>3255.27</v>
      </c>
      <c r="D1017" s="422">
        <v>3</v>
      </c>
      <c r="E1017" s="421">
        <v>3663.64</v>
      </c>
      <c r="F1017" s="422">
        <v>3</v>
      </c>
      <c r="G1017" s="421">
        <v>-408.37</v>
      </c>
      <c r="H1017" s="423">
        <v>-11.146476786719463</v>
      </c>
    </row>
    <row r="1018" ht="16.5" thickTop="1"/>
    <row r="1019" spans="1:8" ht="21.75" customHeight="1" thickBot="1">
      <c r="A1019" s="1"/>
      <c r="C1019" s="63"/>
      <c r="D1019" s="64"/>
      <c r="E1019" s="65"/>
      <c r="F1019" s="65"/>
      <c r="G1019" s="65"/>
      <c r="H1019" s="40" t="s">
        <v>16</v>
      </c>
    </row>
    <row r="1020" spans="1:8" ht="21.75" thickTop="1">
      <c r="A1020" s="168"/>
      <c r="B1020" s="406"/>
      <c r="C1020" s="407" t="s">
        <v>308</v>
      </c>
      <c r="D1020" s="408"/>
      <c r="E1020" s="408"/>
      <c r="F1020" s="408"/>
      <c r="G1020" s="408"/>
      <c r="H1020" s="409"/>
    </row>
    <row r="1021" spans="1:8" ht="16.5">
      <c r="A1021" s="174"/>
      <c r="B1021" s="410"/>
      <c r="C1021" s="411" t="s">
        <v>379</v>
      </c>
      <c r="D1021" s="411"/>
      <c r="E1021" s="411" t="s">
        <v>348</v>
      </c>
      <c r="F1021" s="411"/>
      <c r="G1021" s="411" t="s">
        <v>309</v>
      </c>
      <c r="H1021" s="412"/>
    </row>
    <row r="1022" spans="1:8" ht="16.5">
      <c r="A1022" s="174"/>
      <c r="B1022" s="413"/>
      <c r="C1022" s="414" t="s">
        <v>357</v>
      </c>
      <c r="D1022" s="415" t="s">
        <v>13</v>
      </c>
      <c r="E1022" s="414" t="s">
        <v>12</v>
      </c>
      <c r="F1022" s="415" t="s">
        <v>13</v>
      </c>
      <c r="G1022" s="416" t="s">
        <v>12</v>
      </c>
      <c r="H1022" s="417" t="s">
        <v>13</v>
      </c>
    </row>
    <row r="1023" spans="1:8" ht="18.75">
      <c r="A1023" s="177" t="s">
        <v>378</v>
      </c>
      <c r="B1023" s="420" t="s">
        <v>365</v>
      </c>
      <c r="C1023" s="429">
        <v>4988.06</v>
      </c>
      <c r="D1023" s="430">
        <v>3.8</v>
      </c>
      <c r="E1023" s="429">
        <v>5604.64</v>
      </c>
      <c r="F1023" s="430">
        <v>3.9</v>
      </c>
      <c r="G1023" s="429">
        <v>-616.57</v>
      </c>
      <c r="H1023" s="431">
        <v>-11.001159198755065</v>
      </c>
    </row>
    <row r="1024" spans="1:8" ht="17.25" thickBot="1">
      <c r="A1024" s="178"/>
      <c r="B1024" s="426" t="s">
        <v>366</v>
      </c>
      <c r="C1024" s="421">
        <v>3840.22</v>
      </c>
      <c r="D1024" s="422">
        <v>2.9</v>
      </c>
      <c r="E1024" s="421">
        <v>4354.32</v>
      </c>
      <c r="F1024" s="422">
        <v>3</v>
      </c>
      <c r="G1024" s="421">
        <v>-514.1</v>
      </c>
      <c r="H1024" s="423">
        <v>-11.806634846217568</v>
      </c>
    </row>
    <row r="1025" ht="16.5" thickTop="1"/>
    <row r="1026" spans="1:8" ht="21.75" customHeight="1" thickBot="1">
      <c r="A1026" s="1"/>
      <c r="C1026" s="63"/>
      <c r="D1026" s="64"/>
      <c r="E1026" s="65"/>
      <c r="F1026" s="65"/>
      <c r="G1026" s="65"/>
      <c r="H1026" s="40" t="s">
        <v>16</v>
      </c>
    </row>
    <row r="1027" spans="1:8" ht="21.75" thickTop="1">
      <c r="A1027" s="168"/>
      <c r="B1027" s="406"/>
      <c r="C1027" s="407" t="s">
        <v>308</v>
      </c>
      <c r="D1027" s="408"/>
      <c r="E1027" s="408"/>
      <c r="F1027" s="408"/>
      <c r="G1027" s="408"/>
      <c r="H1027" s="409"/>
    </row>
    <row r="1028" spans="1:8" ht="16.5">
      <c r="A1028" s="174"/>
      <c r="B1028" s="410"/>
      <c r="C1028" s="411" t="s">
        <v>381</v>
      </c>
      <c r="D1028" s="411"/>
      <c r="E1028" s="411" t="s">
        <v>350</v>
      </c>
      <c r="F1028" s="411"/>
      <c r="G1028" s="411" t="s">
        <v>309</v>
      </c>
      <c r="H1028" s="412"/>
    </row>
    <row r="1029" spans="1:8" ht="16.5">
      <c r="A1029" s="174"/>
      <c r="B1029" s="413"/>
      <c r="C1029" s="414" t="s">
        <v>357</v>
      </c>
      <c r="D1029" s="415" t="s">
        <v>13</v>
      </c>
      <c r="E1029" s="414" t="s">
        <v>12</v>
      </c>
      <c r="F1029" s="415" t="s">
        <v>13</v>
      </c>
      <c r="G1029" s="416" t="s">
        <v>12</v>
      </c>
      <c r="H1029" s="417" t="s">
        <v>13</v>
      </c>
    </row>
    <row r="1030" spans="1:8" ht="18.75">
      <c r="A1030" s="177" t="s">
        <v>380</v>
      </c>
      <c r="B1030" s="420" t="s">
        <v>365</v>
      </c>
      <c r="C1030" s="429">
        <v>5800.74</v>
      </c>
      <c r="D1030" s="430">
        <v>3.7</v>
      </c>
      <c r="E1030" s="429">
        <v>6460.32</v>
      </c>
      <c r="F1030" s="430">
        <v>3.8</v>
      </c>
      <c r="G1030" s="429">
        <v>-659.58</v>
      </c>
      <c r="H1030" s="431">
        <v>-10.209725907949444</v>
      </c>
    </row>
    <row r="1031" spans="1:8" ht="17.25" thickBot="1">
      <c r="A1031" s="178"/>
      <c r="B1031" s="426" t="s">
        <v>366</v>
      </c>
      <c r="C1031" s="421">
        <v>4454.04</v>
      </c>
      <c r="D1031" s="422">
        <v>2.9</v>
      </c>
      <c r="E1031" s="421">
        <v>5005.42</v>
      </c>
      <c r="F1031" s="422">
        <v>3</v>
      </c>
      <c r="G1031" s="421">
        <v>-551.38</v>
      </c>
      <c r="H1031" s="423">
        <v>-11.015676884857418</v>
      </c>
    </row>
    <row r="1032" ht="16.5" thickTop="1"/>
    <row r="1033" spans="1:8" ht="21.75" customHeight="1" thickBot="1">
      <c r="A1033" s="1"/>
      <c r="C1033" s="63"/>
      <c r="D1033" s="64"/>
      <c r="E1033" s="65"/>
      <c r="F1033" s="65"/>
      <c r="G1033" s="65"/>
      <c r="H1033" s="40" t="s">
        <v>16</v>
      </c>
    </row>
    <row r="1034" spans="1:8" ht="21.75" thickTop="1">
      <c r="A1034" s="168"/>
      <c r="B1034" s="406"/>
      <c r="C1034" s="407" t="s">
        <v>308</v>
      </c>
      <c r="D1034" s="408"/>
      <c r="E1034" s="408"/>
      <c r="F1034" s="408"/>
      <c r="G1034" s="408"/>
      <c r="H1034" s="409"/>
    </row>
    <row r="1035" spans="1:8" ht="16.5">
      <c r="A1035" s="174"/>
      <c r="B1035" s="410"/>
      <c r="C1035" s="411" t="s">
        <v>383</v>
      </c>
      <c r="D1035" s="411"/>
      <c r="E1035" s="411" t="s">
        <v>352</v>
      </c>
      <c r="F1035" s="411"/>
      <c r="G1035" s="411" t="s">
        <v>309</v>
      </c>
      <c r="H1035" s="412"/>
    </row>
    <row r="1036" spans="1:8" ht="16.5">
      <c r="A1036" s="174"/>
      <c r="B1036" s="413"/>
      <c r="C1036" s="414" t="s">
        <v>357</v>
      </c>
      <c r="D1036" s="415" t="s">
        <v>13</v>
      </c>
      <c r="E1036" s="414" t="s">
        <v>12</v>
      </c>
      <c r="F1036" s="415" t="s">
        <v>13</v>
      </c>
      <c r="G1036" s="416" t="s">
        <v>12</v>
      </c>
      <c r="H1036" s="417" t="s">
        <v>13</v>
      </c>
    </row>
    <row r="1037" spans="1:8" ht="18.75">
      <c r="A1037" s="177" t="s">
        <v>382</v>
      </c>
      <c r="B1037" s="420" t="s">
        <v>365</v>
      </c>
      <c r="C1037" s="435">
        <v>6652.53</v>
      </c>
      <c r="D1037" s="436">
        <v>3.7</v>
      </c>
      <c r="E1037" s="435">
        <v>7378.53</v>
      </c>
      <c r="F1037" s="436">
        <v>3.8</v>
      </c>
      <c r="G1037" s="435">
        <v>-726</v>
      </c>
      <c r="H1037" s="437">
        <v>-9.839401334354918</v>
      </c>
    </row>
    <row r="1038" spans="1:8" ht="17.25" thickBot="1">
      <c r="A1038" s="178"/>
      <c r="B1038" s="426" t="s">
        <v>366</v>
      </c>
      <c r="C1038" s="438">
        <v>5102.77</v>
      </c>
      <c r="D1038" s="439">
        <v>2.8</v>
      </c>
      <c r="E1038" s="438">
        <v>5717.94</v>
      </c>
      <c r="F1038" s="439">
        <v>3</v>
      </c>
      <c r="G1038" s="438">
        <v>-615.17</v>
      </c>
      <c r="H1038" s="440">
        <v>-10.758619581901502</v>
      </c>
    </row>
    <row r="1039" ht="16.5" thickTop="1"/>
    <row r="1040" spans="1:8" ht="21.75" customHeight="1" thickBot="1">
      <c r="A1040" s="1"/>
      <c r="C1040" s="63"/>
      <c r="D1040" s="64"/>
      <c r="E1040" s="65"/>
      <c r="F1040" s="65"/>
      <c r="G1040" s="65"/>
      <c r="H1040" s="40" t="s">
        <v>16</v>
      </c>
    </row>
    <row r="1041" spans="1:8" ht="21.75" thickTop="1">
      <c r="A1041" s="168"/>
      <c r="B1041" s="406"/>
      <c r="C1041" s="407" t="s">
        <v>308</v>
      </c>
      <c r="D1041" s="408"/>
      <c r="E1041" s="408"/>
      <c r="F1041" s="408"/>
      <c r="G1041" s="408"/>
      <c r="H1041" s="409"/>
    </row>
    <row r="1042" spans="1:8" ht="16.5">
      <c r="A1042" s="174"/>
      <c r="B1042" s="410"/>
      <c r="C1042" s="411" t="s">
        <v>385</v>
      </c>
      <c r="D1042" s="411"/>
      <c r="E1042" s="411" t="s">
        <v>354</v>
      </c>
      <c r="F1042" s="411"/>
      <c r="G1042" s="411" t="s">
        <v>309</v>
      </c>
      <c r="H1042" s="412"/>
    </row>
    <row r="1043" spans="1:8" ht="16.5">
      <c r="A1043" s="174"/>
      <c r="B1043" s="413"/>
      <c r="C1043" s="414" t="s">
        <v>357</v>
      </c>
      <c r="D1043" s="415" t="s">
        <v>13</v>
      </c>
      <c r="E1043" s="414" t="s">
        <v>12</v>
      </c>
      <c r="F1043" s="415" t="s">
        <v>13</v>
      </c>
      <c r="G1043" s="416" t="s">
        <v>12</v>
      </c>
      <c r="H1043" s="417" t="s">
        <v>13</v>
      </c>
    </row>
    <row r="1044" spans="1:8" ht="18.75">
      <c r="A1044" s="177" t="s">
        <v>384</v>
      </c>
      <c r="B1044" s="420" t="s">
        <v>365</v>
      </c>
      <c r="C1044" s="435">
        <v>7438.94</v>
      </c>
      <c r="D1044" s="436">
        <v>3.7</v>
      </c>
      <c r="E1044" s="435">
        <v>8242.2</v>
      </c>
      <c r="F1044" s="436">
        <v>3.8</v>
      </c>
      <c r="G1044" s="435">
        <v>-803.27</v>
      </c>
      <c r="H1044" s="437">
        <v>-9.745770133000569</v>
      </c>
    </row>
    <row r="1045" spans="1:8" ht="17.25" thickBot="1">
      <c r="A1045" s="178"/>
      <c r="B1045" s="426" t="s">
        <v>366</v>
      </c>
      <c r="C1045" s="438">
        <v>5708.87</v>
      </c>
      <c r="D1045" s="439">
        <v>2.8</v>
      </c>
      <c r="E1045" s="438">
        <v>6380.74</v>
      </c>
      <c r="F1045" s="439">
        <v>3</v>
      </c>
      <c r="G1045" s="438">
        <v>-671.86</v>
      </c>
      <c r="H1045" s="440">
        <v>-10.52954699912064</v>
      </c>
    </row>
    <row r="1046" ht="16.5" thickTop="1"/>
    <row r="1047" spans="1:8" ht="21.75" customHeight="1" thickBot="1">
      <c r="A1047" s="1"/>
      <c r="C1047" s="63"/>
      <c r="D1047" s="64"/>
      <c r="E1047" s="65"/>
      <c r="F1047" s="65"/>
      <c r="G1047" s="65"/>
      <c r="H1047" s="40" t="s">
        <v>16</v>
      </c>
    </row>
    <row r="1048" spans="1:8" ht="21.75" thickTop="1">
      <c r="A1048" s="168"/>
      <c r="B1048" s="406"/>
      <c r="C1048" s="407" t="s">
        <v>308</v>
      </c>
      <c r="D1048" s="408"/>
      <c r="E1048" s="408"/>
      <c r="F1048" s="408"/>
      <c r="G1048" s="408"/>
      <c r="H1048" s="409"/>
    </row>
    <row r="1049" spans="1:8" ht="16.5">
      <c r="A1049" s="174"/>
      <c r="B1049" s="410"/>
      <c r="C1049" s="411" t="s">
        <v>387</v>
      </c>
      <c r="D1049" s="411"/>
      <c r="E1049" s="411" t="s">
        <v>356</v>
      </c>
      <c r="F1049" s="411"/>
      <c r="G1049" s="411" t="s">
        <v>309</v>
      </c>
      <c r="H1049" s="412"/>
    </row>
    <row r="1050" spans="1:8" ht="16.5">
      <c r="A1050" s="174"/>
      <c r="B1050" s="413"/>
      <c r="C1050" s="414" t="s">
        <v>357</v>
      </c>
      <c r="D1050" s="415" t="s">
        <v>13</v>
      </c>
      <c r="E1050" s="414" t="s">
        <v>12</v>
      </c>
      <c r="F1050" s="415" t="s">
        <v>13</v>
      </c>
      <c r="G1050" s="416" t="s">
        <v>12</v>
      </c>
      <c r="H1050" s="417" t="s">
        <v>13</v>
      </c>
    </row>
    <row r="1051" spans="1:8" ht="18.75">
      <c r="A1051" s="177" t="s">
        <v>386</v>
      </c>
      <c r="B1051" s="420" t="s">
        <v>365</v>
      </c>
      <c r="C1051" s="435">
        <v>8362.7</v>
      </c>
      <c r="D1051" s="436">
        <v>3.6</v>
      </c>
      <c r="E1051" s="435">
        <v>9175.38</v>
      </c>
      <c r="F1051" s="436">
        <v>3.8</v>
      </c>
      <c r="G1051" s="435">
        <v>-812.68</v>
      </c>
      <c r="H1051" s="437">
        <v>-8.857228461291747</v>
      </c>
    </row>
    <row r="1052" spans="1:8" ht="17.25" thickBot="1">
      <c r="A1052" s="178"/>
      <c r="B1052" s="426" t="s">
        <v>366</v>
      </c>
      <c r="C1052" s="438">
        <v>6432.79</v>
      </c>
      <c r="D1052" s="439">
        <v>2.8</v>
      </c>
      <c r="E1052" s="438">
        <v>7112.37</v>
      </c>
      <c r="F1052" s="439">
        <v>3</v>
      </c>
      <c r="G1052" s="438">
        <v>-679.58</v>
      </c>
      <c r="H1052" s="440">
        <v>-9.554859215656823</v>
      </c>
    </row>
    <row r="1053" ht="16.5" thickTop="1"/>
    <row r="1054" spans="1:8" ht="21.75" customHeight="1" thickBot="1">
      <c r="A1054" s="1"/>
      <c r="C1054" s="63"/>
      <c r="D1054" s="64"/>
      <c r="E1054" s="65"/>
      <c r="F1054" s="65"/>
      <c r="G1054" s="65"/>
      <c r="H1054" s="40" t="s">
        <v>16</v>
      </c>
    </row>
    <row r="1055" spans="1:8" ht="21.75" thickTop="1">
      <c r="A1055" s="168"/>
      <c r="B1055" s="406"/>
      <c r="C1055" s="407" t="s">
        <v>308</v>
      </c>
      <c r="D1055" s="408"/>
      <c r="E1055" s="408"/>
      <c r="F1055" s="408"/>
      <c r="G1055" s="408"/>
      <c r="H1055" s="409"/>
    </row>
    <row r="1056" spans="1:8" ht="16.5">
      <c r="A1056" s="174"/>
      <c r="B1056" s="410"/>
      <c r="C1056" s="411" t="s">
        <v>389</v>
      </c>
      <c r="D1056" s="411"/>
      <c r="E1056" s="411" t="s">
        <v>359</v>
      </c>
      <c r="F1056" s="411"/>
      <c r="G1056" s="411" t="s">
        <v>309</v>
      </c>
      <c r="H1056" s="412"/>
    </row>
    <row r="1057" spans="1:8" ht="16.5">
      <c r="A1057" s="174"/>
      <c r="B1057" s="413"/>
      <c r="C1057" s="414" t="s">
        <v>357</v>
      </c>
      <c r="D1057" s="415" t="s">
        <v>13</v>
      </c>
      <c r="E1057" s="414" t="s">
        <v>12</v>
      </c>
      <c r="F1057" s="415" t="s">
        <v>13</v>
      </c>
      <c r="G1057" s="416" t="s">
        <v>12</v>
      </c>
      <c r="H1057" s="417" t="s">
        <v>13</v>
      </c>
    </row>
    <row r="1058" spans="1:8" ht="18.75">
      <c r="A1058" s="177" t="s">
        <v>388</v>
      </c>
      <c r="B1058" s="420" t="s">
        <v>365</v>
      </c>
      <c r="C1058" s="435">
        <v>9155.31</v>
      </c>
      <c r="D1058" s="436">
        <v>3.6</v>
      </c>
      <c r="E1058" s="435">
        <v>10014</v>
      </c>
      <c r="F1058" s="436">
        <v>3.8</v>
      </c>
      <c r="G1058" s="435">
        <v>-858.7</v>
      </c>
      <c r="H1058" s="444">
        <v>-8.5749747745101</v>
      </c>
    </row>
    <row r="1059" spans="1:8" ht="17.25" thickBot="1">
      <c r="A1059" s="178"/>
      <c r="B1059" s="426" t="s">
        <v>366</v>
      </c>
      <c r="C1059" s="438">
        <v>7043.54</v>
      </c>
      <c r="D1059" s="439">
        <v>2.8</v>
      </c>
      <c r="E1059" s="438">
        <v>7757.95</v>
      </c>
      <c r="F1059" s="439">
        <v>3</v>
      </c>
      <c r="G1059" s="438">
        <v>-714.41</v>
      </c>
      <c r="H1059" s="445">
        <v>-9.208786739111494</v>
      </c>
    </row>
    <row r="1060" ht="16.5" thickTop="1"/>
    <row r="1061" spans="1:8" ht="21.75" customHeight="1" thickBot="1">
      <c r="A1061" s="1"/>
      <c r="C1061" s="63"/>
      <c r="D1061" s="64"/>
      <c r="E1061" s="65"/>
      <c r="F1061" s="65"/>
      <c r="G1061" s="65"/>
      <c r="H1061" s="40" t="s">
        <v>16</v>
      </c>
    </row>
    <row r="1062" spans="1:8" ht="21.75" thickTop="1">
      <c r="A1062" s="168"/>
      <c r="B1062" s="406"/>
      <c r="C1062" s="407" t="s">
        <v>308</v>
      </c>
      <c r="D1062" s="408"/>
      <c r="E1062" s="408"/>
      <c r="F1062" s="408"/>
      <c r="G1062" s="408"/>
      <c r="H1062" s="409"/>
    </row>
    <row r="1063" spans="1:8" ht="16.5">
      <c r="A1063" s="174"/>
      <c r="B1063" s="410"/>
      <c r="C1063" s="411" t="s">
        <v>391</v>
      </c>
      <c r="D1063" s="411"/>
      <c r="E1063" s="411" t="s">
        <v>361</v>
      </c>
      <c r="F1063" s="411"/>
      <c r="G1063" s="411" t="s">
        <v>309</v>
      </c>
      <c r="H1063" s="412"/>
    </row>
    <row r="1064" spans="1:8" ht="16.5">
      <c r="A1064" s="174"/>
      <c r="B1064" s="413"/>
      <c r="C1064" s="414" t="s">
        <v>357</v>
      </c>
      <c r="D1064" s="415" t="s">
        <v>13</v>
      </c>
      <c r="E1064" s="414" t="s">
        <v>12</v>
      </c>
      <c r="F1064" s="415" t="s">
        <v>13</v>
      </c>
      <c r="G1064" s="416" t="s">
        <v>12</v>
      </c>
      <c r="H1064" s="417" t="s">
        <v>13</v>
      </c>
    </row>
    <row r="1065" spans="1:8" ht="18.75">
      <c r="A1065" s="177" t="s">
        <v>390</v>
      </c>
      <c r="B1065" s="420" t="s">
        <v>365</v>
      </c>
      <c r="C1065" s="435">
        <v>9930.04</v>
      </c>
      <c r="D1065" s="436">
        <v>3.5</v>
      </c>
      <c r="E1065" s="435">
        <v>10824.76</v>
      </c>
      <c r="F1065" s="436">
        <v>3.8</v>
      </c>
      <c r="G1065" s="435">
        <v>-894.72</v>
      </c>
      <c r="H1065" s="444">
        <v>-8.265520694618274</v>
      </c>
    </row>
    <row r="1066" spans="1:8" ht="17.25" thickBot="1">
      <c r="A1066" s="178"/>
      <c r="B1066" s="426" t="s">
        <v>366</v>
      </c>
      <c r="C1066" s="438">
        <v>7633.48</v>
      </c>
      <c r="D1066" s="439">
        <v>2.7</v>
      </c>
      <c r="E1066" s="438">
        <v>8365.41</v>
      </c>
      <c r="F1066" s="439">
        <v>2.9</v>
      </c>
      <c r="G1066" s="438">
        <v>-731.93</v>
      </c>
      <c r="H1066" s="445">
        <v>-8.7494997205651</v>
      </c>
    </row>
    <row r="1067" ht="16.5" thickTop="1"/>
    <row r="1068" spans="1:8" ht="21" thickBot="1">
      <c r="A1068" s="1"/>
      <c r="C1068" s="63"/>
      <c r="D1068" s="64"/>
      <c r="E1068" s="65"/>
      <c r="F1068" s="65"/>
      <c r="G1068" s="65"/>
      <c r="H1068" s="40" t="s">
        <v>16</v>
      </c>
    </row>
    <row r="1069" spans="1:8" ht="17.25" thickTop="1">
      <c r="A1069" s="168"/>
      <c r="B1069" s="447"/>
      <c r="C1069" s="448" t="s">
        <v>394</v>
      </c>
      <c r="D1069" s="448"/>
      <c r="E1069" s="448"/>
      <c r="F1069" s="448"/>
      <c r="G1069" s="448"/>
      <c r="H1069" s="449"/>
    </row>
    <row r="1070" spans="1:8" ht="16.5">
      <c r="A1070" s="174"/>
      <c r="B1070" s="450"/>
      <c r="C1070" s="451" t="s">
        <v>395</v>
      </c>
      <c r="D1070" s="451"/>
      <c r="E1070" s="451" t="s">
        <v>396</v>
      </c>
      <c r="F1070" s="451"/>
      <c r="G1070" s="451" t="s">
        <v>309</v>
      </c>
      <c r="H1070" s="452"/>
    </row>
    <row r="1071" spans="1:8" ht="16.5">
      <c r="A1071" s="174"/>
      <c r="B1071" s="453"/>
      <c r="C1071" s="454" t="s">
        <v>397</v>
      </c>
      <c r="D1071" s="455" t="s">
        <v>13</v>
      </c>
      <c r="E1071" s="454" t="s">
        <v>12</v>
      </c>
      <c r="F1071" s="455" t="s">
        <v>13</v>
      </c>
      <c r="G1071" s="456" t="s">
        <v>12</v>
      </c>
      <c r="H1071" s="457" t="s">
        <v>13</v>
      </c>
    </row>
    <row r="1072" spans="1:8" ht="18.75">
      <c r="A1072" s="177" t="s">
        <v>392</v>
      </c>
      <c r="B1072" s="420" t="s">
        <v>365</v>
      </c>
      <c r="C1072" s="435">
        <v>746.95</v>
      </c>
      <c r="D1072" s="436">
        <v>3.1</v>
      </c>
      <c r="E1072" s="435">
        <v>802.97</v>
      </c>
      <c r="F1072" s="436">
        <v>3.6</v>
      </c>
      <c r="G1072" s="435">
        <v>-56.02</v>
      </c>
      <c r="H1072" s="444">
        <v>-6.976904254528798</v>
      </c>
    </row>
    <row r="1073" spans="1:8" ht="17.25" thickBot="1">
      <c r="A1073" s="178"/>
      <c r="B1073" s="426" t="s">
        <v>366</v>
      </c>
      <c r="C1073" s="438">
        <v>569.09</v>
      </c>
      <c r="D1073" s="439">
        <v>2.4</v>
      </c>
      <c r="E1073" s="438">
        <v>606.63</v>
      </c>
      <c r="F1073" s="439">
        <v>2.7</v>
      </c>
      <c r="G1073" s="438">
        <v>-37.54</v>
      </c>
      <c r="H1073" s="445">
        <v>-6.1876676960336825</v>
      </c>
    </row>
    <row r="1074" ht="16.5" thickTop="1"/>
    <row r="1075" spans="1:8" ht="21" thickBot="1">
      <c r="A1075" s="1"/>
      <c r="C1075" s="63"/>
      <c r="D1075" s="64"/>
      <c r="E1075" s="65"/>
      <c r="F1075" s="65"/>
      <c r="G1075" s="65"/>
      <c r="H1075" s="40" t="s">
        <v>16</v>
      </c>
    </row>
    <row r="1076" spans="1:8" ht="17.25" thickTop="1">
      <c r="A1076" s="168"/>
      <c r="B1076" s="447"/>
      <c r="C1076" s="448" t="s">
        <v>308</v>
      </c>
      <c r="D1076" s="448"/>
      <c r="E1076" s="448"/>
      <c r="F1076" s="448"/>
      <c r="G1076" s="448"/>
      <c r="H1076" s="449"/>
    </row>
    <row r="1077" spans="1:8" ht="16.5">
      <c r="A1077" s="174"/>
      <c r="B1077" s="450"/>
      <c r="C1077" s="451" t="s">
        <v>399</v>
      </c>
      <c r="D1077" s="451"/>
      <c r="E1077" s="451" t="s">
        <v>369</v>
      </c>
      <c r="F1077" s="451"/>
      <c r="G1077" s="451" t="s">
        <v>309</v>
      </c>
      <c r="H1077" s="452"/>
    </row>
    <row r="1078" spans="1:8" ht="16.5">
      <c r="A1078" s="174"/>
      <c r="B1078" s="453"/>
      <c r="C1078" s="454" t="s">
        <v>357</v>
      </c>
      <c r="D1078" s="455" t="s">
        <v>13</v>
      </c>
      <c r="E1078" s="454" t="s">
        <v>12</v>
      </c>
      <c r="F1078" s="455" t="s">
        <v>13</v>
      </c>
      <c r="G1078" s="456" t="s">
        <v>12</v>
      </c>
      <c r="H1078" s="457" t="s">
        <v>13</v>
      </c>
    </row>
    <row r="1079" spans="1:8" ht="18.75">
      <c r="A1079" s="177" t="s">
        <v>398</v>
      </c>
      <c r="B1079" s="420" t="s">
        <v>365</v>
      </c>
      <c r="C1079" s="435">
        <v>1456.77</v>
      </c>
      <c r="D1079" s="436">
        <v>3.1</v>
      </c>
      <c r="E1079" s="435">
        <v>1472.92</v>
      </c>
      <c r="F1079" s="436">
        <v>3.7</v>
      </c>
      <c r="G1079" s="435">
        <v>-16.15</v>
      </c>
      <c r="H1079" s="444">
        <v>-1.0967404749144654</v>
      </c>
    </row>
    <row r="1080" spans="1:8" ht="17.25" thickBot="1">
      <c r="A1080" s="178"/>
      <c r="B1080" s="426" t="s">
        <v>366</v>
      </c>
      <c r="C1080" s="438">
        <v>1113.63</v>
      </c>
      <c r="D1080" s="439">
        <v>2.4</v>
      </c>
      <c r="E1080" s="438">
        <v>1117.4</v>
      </c>
      <c r="F1080" s="439">
        <v>2.8</v>
      </c>
      <c r="G1080" s="438">
        <v>-3.76</v>
      </c>
      <c r="H1080" s="445">
        <v>-0.3366261647256162</v>
      </c>
    </row>
    <row r="1081" ht="16.5" thickTop="1"/>
    <row r="1082" spans="1:8" ht="21" thickBot="1">
      <c r="A1082" s="1"/>
      <c r="C1082" s="63"/>
      <c r="D1082" s="64"/>
      <c r="E1082" s="65"/>
      <c r="F1082" s="65"/>
      <c r="G1082" s="65"/>
      <c r="H1082" s="40" t="s">
        <v>16</v>
      </c>
    </row>
    <row r="1083" spans="1:8" ht="17.25" thickTop="1">
      <c r="A1083" s="168"/>
      <c r="B1083" s="447"/>
      <c r="C1083" s="448" t="s">
        <v>308</v>
      </c>
      <c r="D1083" s="448"/>
      <c r="E1083" s="448"/>
      <c r="F1083" s="448"/>
      <c r="G1083" s="448"/>
      <c r="H1083" s="449"/>
    </row>
    <row r="1084" spans="1:8" ht="16.5">
      <c r="A1084" s="174"/>
      <c r="B1084" s="450"/>
      <c r="C1084" s="451" t="s">
        <v>401</v>
      </c>
      <c r="D1084" s="451"/>
      <c r="E1084" s="451" t="s">
        <v>373</v>
      </c>
      <c r="F1084" s="451"/>
      <c r="G1084" s="451" t="s">
        <v>309</v>
      </c>
      <c r="H1084" s="452"/>
    </row>
    <row r="1085" spans="1:8" ht="16.5">
      <c r="A1085" s="174"/>
      <c r="B1085" s="453"/>
      <c r="C1085" s="454" t="s">
        <v>357</v>
      </c>
      <c r="D1085" s="455" t="s">
        <v>13</v>
      </c>
      <c r="E1085" s="454" t="s">
        <v>12</v>
      </c>
      <c r="F1085" s="455" t="s">
        <v>13</v>
      </c>
      <c r="G1085" s="456" t="s">
        <v>12</v>
      </c>
      <c r="H1085" s="457" t="s">
        <v>13</v>
      </c>
    </row>
    <row r="1086" spans="1:8" ht="18.75">
      <c r="A1086" s="177" t="s">
        <v>400</v>
      </c>
      <c r="B1086" s="420" t="s">
        <v>365</v>
      </c>
      <c r="C1086" s="435">
        <v>2373.73</v>
      </c>
      <c r="D1086" s="436">
        <v>3.3</v>
      </c>
      <c r="E1086" s="435">
        <v>2386.35</v>
      </c>
      <c r="F1086" s="436">
        <v>3.8</v>
      </c>
      <c r="G1086" s="435">
        <v>-12.62</v>
      </c>
      <c r="H1086" s="444">
        <v>-0.5287631960881158</v>
      </c>
    </row>
    <row r="1087" spans="1:8" ht="17.25" thickBot="1">
      <c r="A1087" s="178"/>
      <c r="B1087" s="426" t="s">
        <v>366</v>
      </c>
      <c r="C1087" s="438">
        <v>1828.18</v>
      </c>
      <c r="D1087" s="439">
        <v>2.5</v>
      </c>
      <c r="E1087" s="438">
        <v>1834.79</v>
      </c>
      <c r="F1087" s="439">
        <v>2.9</v>
      </c>
      <c r="G1087" s="438">
        <v>-6.62</v>
      </c>
      <c r="H1087" s="445">
        <v>-0.36053411492710913</v>
      </c>
    </row>
    <row r="1088" ht="16.5" thickTop="1"/>
    <row r="1089" spans="1:8" ht="21" thickBot="1">
      <c r="A1089" s="1"/>
      <c r="C1089" s="63"/>
      <c r="D1089" s="64"/>
      <c r="E1089" s="65"/>
      <c r="F1089" s="65"/>
      <c r="G1089" s="65"/>
      <c r="H1089" s="40" t="s">
        <v>16</v>
      </c>
    </row>
    <row r="1090" spans="1:8" ht="17.25" thickTop="1">
      <c r="A1090" s="168"/>
      <c r="B1090" s="447"/>
      <c r="C1090" s="448" t="s">
        <v>308</v>
      </c>
      <c r="D1090" s="448"/>
      <c r="E1090" s="448"/>
      <c r="F1090" s="448"/>
      <c r="G1090" s="448"/>
      <c r="H1090" s="449"/>
    </row>
    <row r="1091" spans="1:8" ht="16.5">
      <c r="A1091" s="174"/>
      <c r="B1091" s="450"/>
      <c r="C1091" s="451" t="s">
        <v>404</v>
      </c>
      <c r="D1091" s="451"/>
      <c r="E1091" s="451" t="s">
        <v>375</v>
      </c>
      <c r="F1091" s="451"/>
      <c r="G1091" s="451" t="s">
        <v>309</v>
      </c>
      <c r="H1091" s="452"/>
    </row>
    <row r="1092" spans="1:8" ht="16.5">
      <c r="A1092" s="174"/>
      <c r="B1092" s="453"/>
      <c r="C1092" s="454" t="s">
        <v>357</v>
      </c>
      <c r="D1092" s="455" t="s">
        <v>13</v>
      </c>
      <c r="E1092" s="454" t="s">
        <v>12</v>
      </c>
      <c r="F1092" s="455" t="s">
        <v>13</v>
      </c>
      <c r="G1092" s="456" t="s">
        <v>12</v>
      </c>
      <c r="H1092" s="457" t="s">
        <v>13</v>
      </c>
    </row>
    <row r="1093" spans="1:8" ht="18.75">
      <c r="A1093" s="177" t="s">
        <v>403</v>
      </c>
      <c r="B1093" s="420" t="s">
        <v>365</v>
      </c>
      <c r="C1093" s="435">
        <v>3290.22</v>
      </c>
      <c r="D1093" s="436">
        <v>3.4</v>
      </c>
      <c r="E1093" s="435">
        <v>3322.56</v>
      </c>
      <c r="F1093" s="436">
        <v>3.9</v>
      </c>
      <c r="G1093" s="435">
        <v>-32.34</v>
      </c>
      <c r="H1093" s="444">
        <v>-0.9733282108083284</v>
      </c>
    </row>
    <row r="1094" spans="1:8" ht="17.25" thickBot="1">
      <c r="A1094" s="178"/>
      <c r="B1094" s="426" t="s">
        <v>366</v>
      </c>
      <c r="C1094" s="438">
        <v>2560.38</v>
      </c>
      <c r="D1094" s="439">
        <v>2.7</v>
      </c>
      <c r="E1094" s="438">
        <v>2566.72</v>
      </c>
      <c r="F1094" s="439">
        <v>3</v>
      </c>
      <c r="G1094" s="438">
        <v>-6.34</v>
      </c>
      <c r="H1094" s="445">
        <v>-0.24694781826101803</v>
      </c>
    </row>
    <row r="1095" ht="16.5" thickTop="1"/>
    <row r="1096" spans="1:8" ht="21" thickBot="1">
      <c r="A1096" s="1"/>
      <c r="C1096" s="63"/>
      <c r="D1096" s="64"/>
      <c r="E1096" s="65"/>
      <c r="F1096" s="65"/>
      <c r="G1096" s="65"/>
      <c r="H1096" s="40" t="s">
        <v>16</v>
      </c>
    </row>
    <row r="1097" spans="1:8" ht="17.25" thickTop="1">
      <c r="A1097" s="168"/>
      <c r="B1097" s="447"/>
      <c r="C1097" s="448" t="s">
        <v>308</v>
      </c>
      <c r="D1097" s="448"/>
      <c r="E1097" s="448"/>
      <c r="F1097" s="448"/>
      <c r="G1097" s="448"/>
      <c r="H1097" s="449"/>
    </row>
    <row r="1098" spans="1:8" ht="16.5">
      <c r="A1098" s="174"/>
      <c r="B1098" s="450"/>
      <c r="C1098" s="451" t="s">
        <v>406</v>
      </c>
      <c r="D1098" s="451"/>
      <c r="E1098" s="451" t="s">
        <v>377</v>
      </c>
      <c r="F1098" s="451"/>
      <c r="G1098" s="451" t="s">
        <v>309</v>
      </c>
      <c r="H1098" s="452"/>
    </row>
    <row r="1099" spans="1:8" ht="16.5">
      <c r="A1099" s="174"/>
      <c r="B1099" s="453"/>
      <c r="C1099" s="454" t="s">
        <v>357</v>
      </c>
      <c r="D1099" s="455" t="s">
        <v>13</v>
      </c>
      <c r="E1099" s="454" t="s">
        <v>12</v>
      </c>
      <c r="F1099" s="455" t="s">
        <v>13</v>
      </c>
      <c r="G1099" s="456" t="s">
        <v>12</v>
      </c>
      <c r="H1099" s="457" t="s">
        <v>13</v>
      </c>
    </row>
    <row r="1100" spans="1:8" ht="18.75">
      <c r="A1100" s="177" t="s">
        <v>405</v>
      </c>
      <c r="B1100" s="420" t="s">
        <v>365</v>
      </c>
      <c r="C1100" s="435">
        <v>4183.75</v>
      </c>
      <c r="D1100" s="436">
        <v>3.4</v>
      </c>
      <c r="E1100" s="435">
        <v>4207.51</v>
      </c>
      <c r="F1100" s="436">
        <v>3.9</v>
      </c>
      <c r="G1100" s="435">
        <v>-23.77</v>
      </c>
      <c r="H1100" s="444">
        <v>-0.5648663866183237</v>
      </c>
    </row>
    <row r="1101" spans="1:8" ht="17.25" thickBot="1">
      <c r="A1101" s="178"/>
      <c r="B1101" s="426" t="s">
        <v>366</v>
      </c>
      <c r="C1101" s="438">
        <v>3249.28</v>
      </c>
      <c r="D1101" s="439">
        <v>2.7</v>
      </c>
      <c r="E1101" s="438">
        <v>3255.3</v>
      </c>
      <c r="F1101" s="439">
        <v>3</v>
      </c>
      <c r="G1101" s="438">
        <v>-6.02</v>
      </c>
      <c r="H1101" s="445">
        <v>-0.18484998087035195</v>
      </c>
    </row>
    <row r="1102" ht="16.5" thickTop="1"/>
    <row r="1103" spans="1:8" ht="21" thickBot="1">
      <c r="A1103" s="1"/>
      <c r="C1103" s="63"/>
      <c r="D1103" s="64"/>
      <c r="E1103" s="65"/>
      <c r="F1103" s="65"/>
      <c r="G1103" s="65"/>
      <c r="H1103" s="40" t="s">
        <v>16</v>
      </c>
    </row>
    <row r="1104" spans="1:8" ht="17.25" thickTop="1">
      <c r="A1104" s="168"/>
      <c r="B1104" s="447"/>
      <c r="C1104" s="448" t="s">
        <v>308</v>
      </c>
      <c r="D1104" s="448"/>
      <c r="E1104" s="448"/>
      <c r="F1104" s="448"/>
      <c r="G1104" s="448"/>
      <c r="H1104" s="449"/>
    </row>
    <row r="1105" spans="1:8" ht="16.5">
      <c r="A1105" s="174"/>
      <c r="B1105" s="450"/>
      <c r="C1105" s="451" t="s">
        <v>408</v>
      </c>
      <c r="D1105" s="451"/>
      <c r="E1105" s="451" t="s">
        <v>379</v>
      </c>
      <c r="F1105" s="451"/>
      <c r="G1105" s="451" t="s">
        <v>309</v>
      </c>
      <c r="H1105" s="452"/>
    </row>
    <row r="1106" spans="1:8" ht="16.5">
      <c r="A1106" s="174"/>
      <c r="B1106" s="453"/>
      <c r="C1106" s="454" t="s">
        <v>357</v>
      </c>
      <c r="D1106" s="455" t="s">
        <v>13</v>
      </c>
      <c r="E1106" s="454" t="s">
        <v>12</v>
      </c>
      <c r="F1106" s="455" t="s">
        <v>13</v>
      </c>
      <c r="G1106" s="456" t="s">
        <v>12</v>
      </c>
      <c r="H1106" s="457" t="s">
        <v>13</v>
      </c>
    </row>
    <row r="1107" spans="1:8" ht="18.75">
      <c r="A1107" s="177" t="s">
        <v>407</v>
      </c>
      <c r="B1107" s="420" t="s">
        <v>365</v>
      </c>
      <c r="C1107" s="435">
        <v>4986.02</v>
      </c>
      <c r="D1107" s="436">
        <v>3.4</v>
      </c>
      <c r="E1107" s="435">
        <v>4988.02</v>
      </c>
      <c r="F1107" s="436">
        <v>3.8</v>
      </c>
      <c r="G1107" s="435">
        <v>-2</v>
      </c>
      <c r="H1107" s="444">
        <v>-0.040138065453641465</v>
      </c>
    </row>
    <row r="1108" spans="1:8" ht="17.25" thickBot="1">
      <c r="A1108" s="178"/>
      <c r="B1108" s="426" t="s">
        <v>366</v>
      </c>
      <c r="C1108" s="438">
        <v>3867.6</v>
      </c>
      <c r="D1108" s="439">
        <v>2.6</v>
      </c>
      <c r="E1108" s="438">
        <v>3840.24</v>
      </c>
      <c r="F1108" s="439">
        <v>2.9</v>
      </c>
      <c r="G1108" s="438">
        <v>27.36</v>
      </c>
      <c r="H1108" s="445">
        <v>0.7124113524127097</v>
      </c>
    </row>
    <row r="1109" ht="16.5" thickTop="1"/>
    <row r="1110" spans="1:8" ht="21" thickBot="1">
      <c r="A1110" s="1"/>
      <c r="C1110" s="63"/>
      <c r="D1110" s="64"/>
      <c r="E1110" s="65"/>
      <c r="F1110" s="65"/>
      <c r="G1110" s="65"/>
      <c r="H1110" s="40" t="s">
        <v>16</v>
      </c>
    </row>
    <row r="1111" spans="1:8" ht="17.25" thickTop="1">
      <c r="A1111" s="168"/>
      <c r="B1111" s="447"/>
      <c r="C1111" s="448" t="s">
        <v>308</v>
      </c>
      <c r="D1111" s="448"/>
      <c r="E1111" s="448"/>
      <c r="F1111" s="448"/>
      <c r="G1111" s="448"/>
      <c r="H1111" s="449"/>
    </row>
    <row r="1112" spans="1:8" ht="16.5">
      <c r="A1112" s="174"/>
      <c r="B1112" s="450"/>
      <c r="C1112" s="451" t="s">
        <v>411</v>
      </c>
      <c r="D1112" s="451"/>
      <c r="E1112" s="451" t="s">
        <v>381</v>
      </c>
      <c r="F1112" s="451"/>
      <c r="G1112" s="451" t="s">
        <v>309</v>
      </c>
      <c r="H1112" s="452"/>
    </row>
    <row r="1113" spans="1:8" ht="16.5">
      <c r="A1113" s="174"/>
      <c r="B1113" s="453"/>
      <c r="C1113" s="454" t="s">
        <v>357</v>
      </c>
      <c r="D1113" s="455" t="s">
        <v>13</v>
      </c>
      <c r="E1113" s="454" t="s">
        <v>12</v>
      </c>
      <c r="F1113" s="455" t="s">
        <v>13</v>
      </c>
      <c r="G1113" s="456" t="s">
        <v>12</v>
      </c>
      <c r="H1113" s="457" t="s">
        <v>13</v>
      </c>
    </row>
    <row r="1114" spans="1:8" ht="18.75">
      <c r="A1114" s="177" t="s">
        <v>410</v>
      </c>
      <c r="B1114" s="420" t="s">
        <v>365</v>
      </c>
      <c r="C1114" s="435">
        <v>5803.66</v>
      </c>
      <c r="D1114" s="436">
        <v>3.3</v>
      </c>
      <c r="E1114" s="435">
        <v>5800.26</v>
      </c>
      <c r="F1114" s="436">
        <v>3.7</v>
      </c>
      <c r="G1114" s="435">
        <v>3.41</v>
      </c>
      <c r="H1114" s="444">
        <v>0.058731881209587306</v>
      </c>
    </row>
    <row r="1115" spans="1:8" ht="17.25" thickBot="1">
      <c r="A1115" s="178"/>
      <c r="B1115" s="426" t="s">
        <v>366</v>
      </c>
      <c r="C1115" s="438">
        <v>4493.31</v>
      </c>
      <c r="D1115" s="439">
        <v>2.6</v>
      </c>
      <c r="E1115" s="438">
        <v>4453.64</v>
      </c>
      <c r="F1115" s="439">
        <v>2.9</v>
      </c>
      <c r="G1115" s="438">
        <v>39.68</v>
      </c>
      <c r="H1115" s="445">
        <v>0.8908783483318141</v>
      </c>
    </row>
    <row r="1116" ht="16.5" thickTop="1"/>
    <row r="1117" spans="1:8" ht="21" thickBot="1">
      <c r="A1117" s="1"/>
      <c r="C1117" s="63"/>
      <c r="D1117" s="64"/>
      <c r="E1117" s="65"/>
      <c r="F1117" s="65"/>
      <c r="G1117" s="65"/>
      <c r="H1117" s="40" t="s">
        <v>16</v>
      </c>
    </row>
    <row r="1118" spans="1:8" ht="17.25" thickTop="1">
      <c r="A1118" s="168"/>
      <c r="B1118" s="447"/>
      <c r="C1118" s="448" t="s">
        <v>308</v>
      </c>
      <c r="D1118" s="448"/>
      <c r="E1118" s="448"/>
      <c r="F1118" s="448"/>
      <c r="G1118" s="448"/>
      <c r="H1118" s="449"/>
    </row>
    <row r="1119" spans="1:8" ht="16.5">
      <c r="A1119" s="174"/>
      <c r="B1119" s="450"/>
      <c r="C1119" s="451" t="s">
        <v>413</v>
      </c>
      <c r="D1119" s="451"/>
      <c r="E1119" s="451" t="s">
        <v>383</v>
      </c>
      <c r="F1119" s="451"/>
      <c r="G1119" s="451" t="s">
        <v>309</v>
      </c>
      <c r="H1119" s="452"/>
    </row>
    <row r="1120" spans="1:8" ht="16.5">
      <c r="A1120" s="174"/>
      <c r="B1120" s="453"/>
      <c r="C1120" s="454" t="s">
        <v>357</v>
      </c>
      <c r="D1120" s="455" t="s">
        <v>13</v>
      </c>
      <c r="E1120" s="454" t="s">
        <v>12</v>
      </c>
      <c r="F1120" s="455" t="s">
        <v>13</v>
      </c>
      <c r="G1120" s="456" t="s">
        <v>12</v>
      </c>
      <c r="H1120" s="457" t="s">
        <v>13</v>
      </c>
    </row>
    <row r="1121" spans="1:8" ht="18.75">
      <c r="A1121" s="177" t="s">
        <v>412</v>
      </c>
      <c r="B1121" s="420" t="s">
        <v>365</v>
      </c>
      <c r="C1121" s="435">
        <v>6659.79</v>
      </c>
      <c r="D1121" s="436">
        <v>3.3</v>
      </c>
      <c r="E1121" s="435">
        <v>6651.74</v>
      </c>
      <c r="F1121" s="436">
        <v>3.7</v>
      </c>
      <c r="G1121" s="435">
        <v>8.05</v>
      </c>
      <c r="H1121" s="444">
        <v>0.12098184815581786</v>
      </c>
    </row>
    <row r="1122" spans="1:8" ht="17.25" thickBot="1">
      <c r="A1122" s="178"/>
      <c r="B1122" s="426" t="s">
        <v>366</v>
      </c>
      <c r="C1122" s="438">
        <v>5155.86</v>
      </c>
      <c r="D1122" s="439">
        <v>2.5</v>
      </c>
      <c r="E1122" s="438">
        <v>5102.17</v>
      </c>
      <c r="F1122" s="439">
        <v>2.8</v>
      </c>
      <c r="G1122" s="438">
        <v>53.69</v>
      </c>
      <c r="H1122" s="445">
        <v>1.0522053470831227</v>
      </c>
    </row>
    <row r="1123" ht="16.5" thickTop="1"/>
    <row r="1124" spans="1:8" ht="21" thickBot="1">
      <c r="A1124" s="1"/>
      <c r="C1124" s="63"/>
      <c r="D1124" s="64"/>
      <c r="E1124" s="65"/>
      <c r="F1124" s="65"/>
      <c r="G1124" s="65"/>
      <c r="H1124" s="40" t="s">
        <v>16</v>
      </c>
    </row>
    <row r="1125" spans="1:8" ht="17.25" thickTop="1">
      <c r="A1125" s="168"/>
      <c r="B1125" s="447"/>
      <c r="C1125" s="448" t="s">
        <v>308</v>
      </c>
      <c r="D1125" s="448"/>
      <c r="E1125" s="448"/>
      <c r="F1125" s="448"/>
      <c r="G1125" s="448"/>
      <c r="H1125" s="449"/>
    </row>
    <row r="1126" spans="1:8" ht="16.5">
      <c r="A1126" s="174"/>
      <c r="B1126" s="450"/>
      <c r="C1126" s="451" t="s">
        <v>415</v>
      </c>
      <c r="D1126" s="451"/>
      <c r="E1126" s="451" t="s">
        <v>385</v>
      </c>
      <c r="F1126" s="451"/>
      <c r="G1126" s="451" t="s">
        <v>309</v>
      </c>
      <c r="H1126" s="452"/>
    </row>
    <row r="1127" spans="1:8" ht="16.5">
      <c r="A1127" s="174"/>
      <c r="B1127" s="453"/>
      <c r="C1127" s="454" t="s">
        <v>357</v>
      </c>
      <c r="D1127" s="455" t="s">
        <v>13</v>
      </c>
      <c r="E1127" s="454" t="s">
        <v>12</v>
      </c>
      <c r="F1127" s="455" t="s">
        <v>13</v>
      </c>
      <c r="G1127" s="456" t="s">
        <v>12</v>
      </c>
      <c r="H1127" s="457" t="s">
        <v>13</v>
      </c>
    </row>
    <row r="1128" spans="1:8" ht="18.75">
      <c r="A1128" s="177" t="s">
        <v>414</v>
      </c>
      <c r="B1128" s="420" t="s">
        <v>365</v>
      </c>
      <c r="C1128" s="435">
        <v>7550.55</v>
      </c>
      <c r="D1128" s="436">
        <v>3.3</v>
      </c>
      <c r="E1128" s="435">
        <v>7438.3</v>
      </c>
      <c r="F1128" s="436">
        <v>3.7</v>
      </c>
      <c r="G1128" s="435">
        <v>112.24</v>
      </c>
      <c r="H1128" s="444">
        <v>1.509010052460756</v>
      </c>
    </row>
    <row r="1129" spans="1:8" ht="17.25" thickBot="1">
      <c r="A1129" s="178"/>
      <c r="B1129" s="426" t="s">
        <v>366</v>
      </c>
      <c r="C1129" s="438">
        <v>5841.96</v>
      </c>
      <c r="D1129" s="439">
        <v>2.5</v>
      </c>
      <c r="E1129" s="438">
        <v>5708.66</v>
      </c>
      <c r="F1129" s="439">
        <v>2.8</v>
      </c>
      <c r="G1129" s="438">
        <v>133.3</v>
      </c>
      <c r="H1129" s="445">
        <v>2.3349767879582086</v>
      </c>
    </row>
    <row r="1130" ht="16.5" thickTop="1"/>
    <row r="1131" spans="1:8" ht="21" thickBot="1">
      <c r="A1131" s="1"/>
      <c r="C1131" s="63"/>
      <c r="D1131" s="64"/>
      <c r="E1131" s="65"/>
      <c r="F1131" s="65"/>
      <c r="G1131" s="65"/>
      <c r="H1131" s="40" t="s">
        <v>16</v>
      </c>
    </row>
    <row r="1132" spans="1:8" ht="17.25" thickTop="1">
      <c r="A1132" s="168"/>
      <c r="B1132" s="447"/>
      <c r="C1132" s="448" t="s">
        <v>308</v>
      </c>
      <c r="D1132" s="448"/>
      <c r="E1132" s="448"/>
      <c r="F1132" s="448"/>
      <c r="G1132" s="448"/>
      <c r="H1132" s="449"/>
    </row>
    <row r="1133" spans="1:8" ht="16.5">
      <c r="A1133" s="174"/>
      <c r="B1133" s="450"/>
      <c r="C1133" s="451" t="s">
        <v>417</v>
      </c>
      <c r="D1133" s="451"/>
      <c r="E1133" s="451" t="s">
        <v>387</v>
      </c>
      <c r="F1133" s="451"/>
      <c r="G1133" s="451" t="s">
        <v>309</v>
      </c>
      <c r="H1133" s="452"/>
    </row>
    <row r="1134" spans="1:8" ht="16.5">
      <c r="A1134" s="174"/>
      <c r="B1134" s="453"/>
      <c r="C1134" s="454" t="s">
        <v>357</v>
      </c>
      <c r="D1134" s="455" t="s">
        <v>13</v>
      </c>
      <c r="E1134" s="454" t="s">
        <v>12</v>
      </c>
      <c r="F1134" s="455" t="s">
        <v>13</v>
      </c>
      <c r="G1134" s="456" t="s">
        <v>12</v>
      </c>
      <c r="H1134" s="457" t="s">
        <v>13</v>
      </c>
    </row>
    <row r="1135" spans="1:8" ht="18.75">
      <c r="A1135" s="177" t="s">
        <v>416</v>
      </c>
      <c r="B1135" s="420" t="s">
        <v>365</v>
      </c>
      <c r="C1135" s="435">
        <v>8393.17</v>
      </c>
      <c r="D1135" s="436">
        <v>3.2</v>
      </c>
      <c r="E1135" s="435">
        <v>8362.29</v>
      </c>
      <c r="F1135" s="436">
        <v>3.6</v>
      </c>
      <c r="G1135" s="435">
        <v>30.88</v>
      </c>
      <c r="H1135" s="444">
        <v>0.3692288557320375</v>
      </c>
    </row>
    <row r="1136" spans="1:8" ht="17.25" thickBot="1">
      <c r="A1136" s="178"/>
      <c r="B1136" s="426" t="s">
        <v>366</v>
      </c>
      <c r="C1136" s="438">
        <v>6489.55</v>
      </c>
      <c r="D1136" s="439">
        <v>2.5</v>
      </c>
      <c r="E1136" s="438">
        <v>6432.69</v>
      </c>
      <c r="F1136" s="439">
        <v>2.8</v>
      </c>
      <c r="G1136" s="438">
        <v>56.85</v>
      </c>
      <c r="H1136" s="445">
        <v>0.8838277788415697</v>
      </c>
    </row>
    <row r="1137" ht="16.5" thickTop="1"/>
    <row r="1138" spans="1:8" ht="21" thickBot="1">
      <c r="A1138" s="1"/>
      <c r="C1138" s="63"/>
      <c r="D1138" s="64"/>
      <c r="E1138" s="65"/>
      <c r="F1138" s="65"/>
      <c r="G1138" s="65"/>
      <c r="H1138" s="40" t="s">
        <v>16</v>
      </c>
    </row>
    <row r="1139" spans="1:8" ht="17.25" thickTop="1">
      <c r="A1139" s="168"/>
      <c r="B1139" s="447"/>
      <c r="C1139" s="448" t="s">
        <v>308</v>
      </c>
      <c r="D1139" s="448"/>
      <c r="E1139" s="448"/>
      <c r="F1139" s="448"/>
      <c r="G1139" s="448"/>
      <c r="H1139" s="449"/>
    </row>
    <row r="1140" spans="1:8" ht="16.5">
      <c r="A1140" s="174"/>
      <c r="B1140" s="450"/>
      <c r="C1140" s="451" t="s">
        <v>419</v>
      </c>
      <c r="D1140" s="451"/>
      <c r="E1140" s="451" t="s">
        <v>389</v>
      </c>
      <c r="F1140" s="451"/>
      <c r="G1140" s="451" t="s">
        <v>309</v>
      </c>
      <c r="H1140" s="452"/>
    </row>
    <row r="1141" spans="1:8" ht="16.5">
      <c r="A1141" s="174"/>
      <c r="B1141" s="453"/>
      <c r="C1141" s="454" t="s">
        <v>357</v>
      </c>
      <c r="D1141" s="455" t="s">
        <v>13</v>
      </c>
      <c r="E1141" s="454" t="s">
        <v>12</v>
      </c>
      <c r="F1141" s="455" t="s">
        <v>13</v>
      </c>
      <c r="G1141" s="456" t="s">
        <v>12</v>
      </c>
      <c r="H1141" s="457" t="s">
        <v>13</v>
      </c>
    </row>
    <row r="1142" spans="1:8" ht="18.75">
      <c r="A1142" s="177" t="s">
        <v>418</v>
      </c>
      <c r="B1142" s="420" t="s">
        <v>365</v>
      </c>
      <c r="C1142" s="435">
        <v>9217.76</v>
      </c>
      <c r="D1142" s="436">
        <v>3.2</v>
      </c>
      <c r="E1142" s="435">
        <v>9155.07</v>
      </c>
      <c r="F1142" s="436">
        <v>3.6</v>
      </c>
      <c r="G1142" s="435">
        <v>62.69</v>
      </c>
      <c r="H1142" s="444">
        <v>0.6847485365827812</v>
      </c>
    </row>
    <row r="1143" spans="1:8" ht="17.25" thickBot="1">
      <c r="A1143" s="178"/>
      <c r="B1143" s="426" t="s">
        <v>366</v>
      </c>
      <c r="C1143" s="438">
        <v>7112.07</v>
      </c>
      <c r="D1143" s="439">
        <v>2.5</v>
      </c>
      <c r="E1143" s="438">
        <v>7043.48</v>
      </c>
      <c r="F1143" s="439">
        <v>2.8</v>
      </c>
      <c r="G1143" s="438">
        <v>68.59</v>
      </c>
      <c r="H1143" s="445">
        <v>0.9738342667994581</v>
      </c>
    </row>
    <row r="1144" ht="16.5" thickTop="1"/>
    <row r="1145" spans="1:8" ht="21" thickBot="1">
      <c r="A1145" s="1"/>
      <c r="C1145" s="63"/>
      <c r="D1145" s="64"/>
      <c r="E1145" s="65"/>
      <c r="F1145" s="65"/>
      <c r="G1145" s="65"/>
      <c r="H1145" s="40" t="s">
        <v>16</v>
      </c>
    </row>
    <row r="1146" spans="1:8" ht="17.25" thickTop="1">
      <c r="A1146" s="168"/>
      <c r="B1146" s="473"/>
      <c r="C1146" s="474" t="s">
        <v>420</v>
      </c>
      <c r="D1146" s="474"/>
      <c r="E1146" s="474"/>
      <c r="F1146" s="474"/>
      <c r="G1146" s="474"/>
      <c r="H1146" s="475"/>
    </row>
    <row r="1147" spans="1:8" ht="16.5">
      <c r="A1147" s="174"/>
      <c r="B1147" s="476"/>
      <c r="C1147" s="477" t="s">
        <v>421</v>
      </c>
      <c r="D1147" s="477"/>
      <c r="E1147" s="477" t="s">
        <v>422</v>
      </c>
      <c r="F1147" s="477"/>
      <c r="G1147" s="477" t="s">
        <v>309</v>
      </c>
      <c r="H1147" s="478"/>
    </row>
    <row r="1148" spans="1:8" ht="16.5">
      <c r="A1148" s="174"/>
      <c r="B1148" s="479"/>
      <c r="C1148" s="480" t="s">
        <v>423</v>
      </c>
      <c r="D1148" s="481" t="s">
        <v>13</v>
      </c>
      <c r="E1148" s="480" t="s">
        <v>12</v>
      </c>
      <c r="F1148" s="481" t="s">
        <v>13</v>
      </c>
      <c r="G1148" s="482" t="s">
        <v>12</v>
      </c>
      <c r="H1148" s="483" t="s">
        <v>13</v>
      </c>
    </row>
    <row r="1149" spans="1:8" ht="18.75">
      <c r="A1149" s="177" t="s">
        <v>424</v>
      </c>
      <c r="B1149" s="60" t="s">
        <v>425</v>
      </c>
      <c r="C1149" s="435">
        <v>10078.55</v>
      </c>
      <c r="D1149" s="436">
        <v>3.2</v>
      </c>
      <c r="E1149" s="435">
        <v>9929.96</v>
      </c>
      <c r="F1149" s="436">
        <v>3.5</v>
      </c>
      <c r="G1149" s="435">
        <v>148.58</v>
      </c>
      <c r="H1149" s="444">
        <v>1.496323939200475</v>
      </c>
    </row>
    <row r="1150" spans="1:8" ht="17.25" thickBot="1">
      <c r="A1150" s="178"/>
      <c r="B1150" s="484" t="s">
        <v>426</v>
      </c>
      <c r="C1150" s="438">
        <v>7773.11</v>
      </c>
      <c r="D1150" s="439">
        <v>2.4</v>
      </c>
      <c r="E1150" s="438">
        <v>7633.35</v>
      </c>
      <c r="F1150" s="439">
        <v>2.7</v>
      </c>
      <c r="G1150" s="438">
        <v>139.76</v>
      </c>
      <c r="H1150" s="445">
        <v>1.8308525177971082</v>
      </c>
    </row>
    <row r="1151" ht="16.5" thickTop="1"/>
    <row r="1153" spans="1:8" ht="21" thickBot="1">
      <c r="A1153" s="1"/>
      <c r="C1153" s="63"/>
      <c r="D1153" s="64"/>
      <c r="E1153" s="65"/>
      <c r="F1153" s="65"/>
      <c r="G1153" s="65"/>
      <c r="H1153" s="40" t="s">
        <v>16</v>
      </c>
    </row>
    <row r="1154" spans="1:8" ht="17.25" thickTop="1">
      <c r="A1154" s="168"/>
      <c r="B1154" s="462"/>
      <c r="C1154" s="487" t="s">
        <v>432</v>
      </c>
      <c r="D1154" s="487"/>
      <c r="E1154" s="487"/>
      <c r="F1154" s="487"/>
      <c r="G1154" s="487"/>
      <c r="H1154" s="488"/>
    </row>
    <row r="1155" spans="1:8" ht="16.5">
      <c r="A1155" s="174"/>
      <c r="B1155" s="465"/>
      <c r="C1155" s="489" t="s">
        <v>433</v>
      </c>
      <c r="D1155" s="489"/>
      <c r="E1155" s="489" t="s">
        <v>434</v>
      </c>
      <c r="F1155" s="489"/>
      <c r="G1155" s="489" t="s">
        <v>309</v>
      </c>
      <c r="H1155" s="490"/>
    </row>
    <row r="1156" spans="1:8" ht="16.5">
      <c r="A1156" s="174"/>
      <c r="B1156" s="468"/>
      <c r="C1156" s="491" t="s">
        <v>435</v>
      </c>
      <c r="D1156" s="492" t="s">
        <v>436</v>
      </c>
      <c r="E1156" s="491" t="s">
        <v>12</v>
      </c>
      <c r="F1156" s="492" t="s">
        <v>436</v>
      </c>
      <c r="G1156" s="493" t="s">
        <v>12</v>
      </c>
      <c r="H1156" s="494" t="s">
        <v>437</v>
      </c>
    </row>
    <row r="1157" spans="1:8" ht="18.75">
      <c r="A1157" s="177" t="s">
        <v>427</v>
      </c>
      <c r="B1157" s="420" t="s">
        <v>365</v>
      </c>
      <c r="C1157" s="435">
        <v>827.2</v>
      </c>
      <c r="D1157" s="436">
        <v>3</v>
      </c>
      <c r="E1157" s="435">
        <v>746.95</v>
      </c>
      <c r="F1157" s="436">
        <v>3.1</v>
      </c>
      <c r="G1157" s="435">
        <v>80.25</v>
      </c>
      <c r="H1157" s="444">
        <v>10.743352207961374</v>
      </c>
    </row>
    <row r="1158" spans="1:8" ht="17.25" thickBot="1">
      <c r="A1158" s="178"/>
      <c r="B1158" s="426" t="s">
        <v>366</v>
      </c>
      <c r="C1158" s="438">
        <v>627.02</v>
      </c>
      <c r="D1158" s="439">
        <v>2.3</v>
      </c>
      <c r="E1158" s="438">
        <v>569.07</v>
      </c>
      <c r="F1158" s="439">
        <v>2.4</v>
      </c>
      <c r="G1158" s="438">
        <v>57.95</v>
      </c>
      <c r="H1158" s="445">
        <v>10.18291773218645</v>
      </c>
    </row>
    <row r="1159" ht="16.5" thickTop="1"/>
    <row r="1160" spans="1:8" ht="21" thickBot="1">
      <c r="A1160" s="1"/>
      <c r="C1160" s="63"/>
      <c r="D1160" s="64"/>
      <c r="E1160" s="65"/>
      <c r="F1160" s="65"/>
      <c r="G1160" s="65"/>
      <c r="H1160" s="40" t="s">
        <v>16</v>
      </c>
    </row>
    <row r="1161" spans="1:8" ht="17.25" thickTop="1">
      <c r="A1161" s="168"/>
      <c r="B1161" s="462"/>
      <c r="C1161" s="487" t="s">
        <v>440</v>
      </c>
      <c r="D1161" s="487"/>
      <c r="E1161" s="487"/>
      <c r="F1161" s="487"/>
      <c r="G1161" s="487"/>
      <c r="H1161" s="488"/>
    </row>
    <row r="1162" spans="1:8" ht="16.5">
      <c r="A1162" s="174"/>
      <c r="B1162" s="465"/>
      <c r="C1162" s="489" t="s">
        <v>441</v>
      </c>
      <c r="D1162" s="489"/>
      <c r="E1162" s="489" t="s">
        <v>442</v>
      </c>
      <c r="F1162" s="489"/>
      <c r="G1162" s="489" t="s">
        <v>309</v>
      </c>
      <c r="H1162" s="490"/>
    </row>
    <row r="1163" spans="1:8" ht="16.5">
      <c r="A1163" s="174"/>
      <c r="B1163" s="468"/>
      <c r="C1163" s="491" t="s">
        <v>443</v>
      </c>
      <c r="D1163" s="492" t="s">
        <v>444</v>
      </c>
      <c r="E1163" s="491" t="s">
        <v>12</v>
      </c>
      <c r="F1163" s="492" t="s">
        <v>444</v>
      </c>
      <c r="G1163" s="493" t="s">
        <v>12</v>
      </c>
      <c r="H1163" s="494" t="s">
        <v>445</v>
      </c>
    </row>
    <row r="1164" spans="1:8" ht="18.75">
      <c r="A1164" s="177" t="s">
        <v>438</v>
      </c>
      <c r="B1164" s="420" t="s">
        <v>365</v>
      </c>
      <c r="C1164" s="435">
        <v>1463.61</v>
      </c>
      <c r="D1164" s="436">
        <v>2.9</v>
      </c>
      <c r="E1164" s="435">
        <v>1456.83</v>
      </c>
      <c r="F1164" s="436">
        <v>3.1</v>
      </c>
      <c r="G1164" s="435">
        <v>6.78</v>
      </c>
      <c r="H1164" s="444">
        <v>0.4654382794106387</v>
      </c>
    </row>
    <row r="1165" spans="1:8" ht="17.25" thickBot="1">
      <c r="A1165" s="178"/>
      <c r="B1165" s="426" t="s">
        <v>366</v>
      </c>
      <c r="C1165" s="438">
        <v>1105.3</v>
      </c>
      <c r="D1165" s="439">
        <v>2.2</v>
      </c>
      <c r="E1165" s="438">
        <v>1113.67</v>
      </c>
      <c r="F1165" s="439">
        <v>2.4</v>
      </c>
      <c r="G1165" s="438">
        <v>-8.37</v>
      </c>
      <c r="H1165" s="445">
        <v>-0.751253211152608</v>
      </c>
    </row>
    <row r="1166" ht="17.25" thickBot="1" thickTop="1"/>
    <row r="1167" spans="1:8" ht="17.25" thickTop="1">
      <c r="A1167" s="168"/>
      <c r="B1167" s="462"/>
      <c r="C1167" s="487" t="s">
        <v>455</v>
      </c>
      <c r="D1167" s="487"/>
      <c r="E1167" s="487"/>
      <c r="F1167" s="487"/>
      <c r="G1167" s="487"/>
      <c r="H1167" s="488"/>
    </row>
    <row r="1168" spans="1:8" ht="16.5">
      <c r="A1168" s="174"/>
      <c r="B1168" s="465"/>
      <c r="C1168" s="489" t="s">
        <v>456</v>
      </c>
      <c r="D1168" s="489"/>
      <c r="E1168" s="489" t="s">
        <v>457</v>
      </c>
      <c r="F1168" s="489"/>
      <c r="G1168" s="489" t="s">
        <v>309</v>
      </c>
      <c r="H1168" s="490"/>
    </row>
    <row r="1169" spans="1:8" ht="16.5">
      <c r="A1169" s="174"/>
      <c r="B1169" s="468"/>
      <c r="C1169" s="491" t="s">
        <v>458</v>
      </c>
      <c r="D1169" s="492" t="s">
        <v>459</v>
      </c>
      <c r="E1169" s="491" t="s">
        <v>12</v>
      </c>
      <c r="F1169" s="492" t="s">
        <v>459</v>
      </c>
      <c r="G1169" s="493" t="s">
        <v>12</v>
      </c>
      <c r="H1169" s="494" t="s">
        <v>460</v>
      </c>
    </row>
    <row r="1170" spans="1:8" ht="18.75">
      <c r="A1170" s="177" t="s">
        <v>439</v>
      </c>
      <c r="B1170" s="420" t="s">
        <v>365</v>
      </c>
      <c r="C1170" s="435">
        <v>2415.198</v>
      </c>
      <c r="D1170" s="436">
        <v>3.0287119421187487</v>
      </c>
      <c r="E1170" s="435">
        <v>2373.085290000002</v>
      </c>
      <c r="F1170" s="436">
        <v>3.2922965283626926</v>
      </c>
      <c r="G1170" s="435">
        <v>42.1127099999981</v>
      </c>
      <c r="H1170" s="444">
        <v>1.774597406062808</v>
      </c>
    </row>
    <row r="1171" spans="1:8" ht="17.25" thickBot="1">
      <c r="A1171" s="178"/>
      <c r="B1171" s="426" t="s">
        <v>366</v>
      </c>
      <c r="C1171" s="438">
        <v>1846.618</v>
      </c>
      <c r="D1171" s="439">
        <v>2.3156999919391454</v>
      </c>
      <c r="E1171" s="438">
        <v>1827.5601849999991</v>
      </c>
      <c r="F1171" s="439">
        <v>2.535463043744784</v>
      </c>
      <c r="G1171" s="438">
        <v>19.057815000000875</v>
      </c>
      <c r="H1171" s="445">
        <v>1.0428009515867673</v>
      </c>
    </row>
    <row r="1172" ht="16.5" thickTop="1"/>
    <row r="1173" ht="16.5" thickBot="1"/>
    <row r="1174" spans="1:8" ht="17.25" thickTop="1">
      <c r="A1174" s="168"/>
      <c r="B1174" s="495"/>
      <c r="C1174" s="487" t="s">
        <v>308</v>
      </c>
      <c r="D1174" s="487"/>
      <c r="E1174" s="487"/>
      <c r="F1174" s="487"/>
      <c r="G1174" s="487"/>
      <c r="H1174" s="488"/>
    </row>
    <row r="1175" spans="1:8" ht="16.5">
      <c r="A1175" s="174"/>
      <c r="B1175" s="496"/>
      <c r="C1175" s="489" t="s">
        <v>454</v>
      </c>
      <c r="D1175" s="489"/>
      <c r="E1175" s="489" t="s">
        <v>404</v>
      </c>
      <c r="F1175" s="489"/>
      <c r="G1175" s="489" t="s">
        <v>309</v>
      </c>
      <c r="H1175" s="490"/>
    </row>
    <row r="1176" spans="1:8" ht="16.5">
      <c r="A1176" s="174"/>
      <c r="B1176" s="497"/>
      <c r="C1176" s="491" t="s">
        <v>357</v>
      </c>
      <c r="D1176" s="492" t="s">
        <v>429</v>
      </c>
      <c r="E1176" s="491" t="s">
        <v>12</v>
      </c>
      <c r="F1176" s="492" t="s">
        <v>429</v>
      </c>
      <c r="G1176" s="493" t="s">
        <v>12</v>
      </c>
      <c r="H1176" s="494" t="s">
        <v>430</v>
      </c>
    </row>
    <row r="1177" spans="1:8" ht="18.75">
      <c r="A1177" s="177" t="s">
        <v>453</v>
      </c>
      <c r="B1177" s="60" t="s">
        <v>467</v>
      </c>
      <c r="C1177" s="435">
        <v>3319.023</v>
      </c>
      <c r="D1177" s="436">
        <v>3.117453243010409</v>
      </c>
      <c r="E1177" s="435">
        <v>3289.4239640000005</v>
      </c>
      <c r="F1177" s="436">
        <v>3.413234134582314</v>
      </c>
      <c r="G1177" s="435">
        <v>29.59903599999938</v>
      </c>
      <c r="H1177" s="444">
        <v>0.8998242951938127</v>
      </c>
    </row>
    <row r="1178" spans="1:8" ht="17.25" thickBot="1">
      <c r="A1178" s="178"/>
      <c r="B1178" s="484" t="s">
        <v>468</v>
      </c>
      <c r="C1178" s="438">
        <v>2559.582</v>
      </c>
      <c r="D1178" s="439">
        <v>2.404134351178364</v>
      </c>
      <c r="E1178" s="438">
        <v>2559.705618000003</v>
      </c>
      <c r="F1178" s="439">
        <v>2.656050021358611</v>
      </c>
      <c r="G1178" s="438">
        <v>-0.12361800000304356</v>
      </c>
      <c r="H1178" s="445">
        <v>-0.004829383470261361</v>
      </c>
    </row>
    <row r="1179" ht="16.5" thickTop="1"/>
    <row r="1180" ht="16.5" thickBot="1"/>
    <row r="1181" spans="1:8" ht="17.25" thickTop="1">
      <c r="A1181" s="168"/>
      <c r="B1181" s="495"/>
      <c r="C1181" s="487" t="s">
        <v>308</v>
      </c>
      <c r="D1181" s="487"/>
      <c r="E1181" s="487"/>
      <c r="F1181" s="487"/>
      <c r="G1181" s="487"/>
      <c r="H1181" s="488"/>
    </row>
    <row r="1182" spans="1:8" ht="16.5">
      <c r="A1182" s="174"/>
      <c r="B1182" s="496"/>
      <c r="C1182" s="489" t="s">
        <v>464</v>
      </c>
      <c r="D1182" s="489"/>
      <c r="E1182" s="489" t="s">
        <v>465</v>
      </c>
      <c r="F1182" s="489"/>
      <c r="G1182" s="489" t="s">
        <v>309</v>
      </c>
      <c r="H1182" s="490"/>
    </row>
    <row r="1183" spans="1:8" ht="16.5">
      <c r="A1183" s="174"/>
      <c r="B1183" s="497"/>
      <c r="C1183" s="491" t="s">
        <v>357</v>
      </c>
      <c r="D1183" s="492" t="s">
        <v>429</v>
      </c>
      <c r="E1183" s="491" t="s">
        <v>12</v>
      </c>
      <c r="F1183" s="492" t="s">
        <v>429</v>
      </c>
      <c r="G1183" s="493" t="s">
        <v>12</v>
      </c>
      <c r="H1183" s="494" t="s">
        <v>430</v>
      </c>
    </row>
    <row r="1184" spans="1:8" ht="18.75">
      <c r="A1184" s="177" t="s">
        <v>463</v>
      </c>
      <c r="B1184" s="60" t="s">
        <v>467</v>
      </c>
      <c r="C1184" s="435">
        <v>4228.402</v>
      </c>
      <c r="D1184" s="436">
        <v>3.1186890902990907</v>
      </c>
      <c r="E1184" s="435">
        <v>4183.052298999997</v>
      </c>
      <c r="F1184" s="436">
        <v>3.4320970564896864</v>
      </c>
      <c r="G1184" s="435">
        <v>45.349701000003144</v>
      </c>
      <c r="H1184" s="444">
        <v>1.0841294289063628</v>
      </c>
    </row>
    <row r="1185" spans="1:8" ht="17.25" thickBot="1">
      <c r="A1185" s="178"/>
      <c r="B1185" s="484" t="s">
        <v>468</v>
      </c>
      <c r="C1185" s="438">
        <v>3258.644</v>
      </c>
      <c r="D1185" s="439">
        <v>2.4034369229719856</v>
      </c>
      <c r="E1185" s="438">
        <v>3248.531526000002</v>
      </c>
      <c r="F1185" s="439">
        <v>2.665344511940219</v>
      </c>
      <c r="G1185" s="438">
        <v>10.112473999998066</v>
      </c>
      <c r="H1185" s="445">
        <v>0.31129370052473554</v>
      </c>
    </row>
    <row r="1186" ht="16.5" thickTop="1"/>
    <row r="1187" ht="16.5" thickBot="1"/>
    <row r="1188" spans="1:8" ht="17.25" thickTop="1">
      <c r="A1188" s="168"/>
      <c r="B1188" s="495"/>
      <c r="C1188" s="487" t="s">
        <v>308</v>
      </c>
      <c r="D1188" s="487"/>
      <c r="E1188" s="487"/>
      <c r="F1188" s="487"/>
      <c r="G1188" s="487"/>
      <c r="H1188" s="488"/>
    </row>
    <row r="1189" spans="1:8" ht="16.5">
      <c r="A1189" s="174"/>
      <c r="B1189" s="496"/>
      <c r="C1189" s="489" t="s">
        <v>470</v>
      </c>
      <c r="D1189" s="489"/>
      <c r="E1189" s="489" t="s">
        <v>471</v>
      </c>
      <c r="F1189" s="489"/>
      <c r="G1189" s="489" t="s">
        <v>309</v>
      </c>
      <c r="H1189" s="490"/>
    </row>
    <row r="1190" spans="1:8" ht="16.5">
      <c r="A1190" s="174"/>
      <c r="B1190" s="497"/>
      <c r="C1190" s="491" t="s">
        <v>357</v>
      </c>
      <c r="D1190" s="492" t="s">
        <v>429</v>
      </c>
      <c r="E1190" s="491" t="s">
        <v>12</v>
      </c>
      <c r="F1190" s="492" t="s">
        <v>429</v>
      </c>
      <c r="G1190" s="493" t="s">
        <v>12</v>
      </c>
      <c r="H1190" s="494" t="s">
        <v>430</v>
      </c>
    </row>
    <row r="1191" spans="1:8" ht="18.75">
      <c r="A1191" s="177" t="s">
        <v>469</v>
      </c>
      <c r="B1191" s="60" t="s">
        <v>476</v>
      </c>
      <c r="C1191" s="435">
        <v>5089.587</v>
      </c>
      <c r="D1191" s="436">
        <v>3.106703848322635</v>
      </c>
      <c r="E1191" s="435">
        <v>4985.055082</v>
      </c>
      <c r="F1191" s="436">
        <v>3.37527790993123</v>
      </c>
      <c r="G1191" s="435">
        <v>104.53191800000053</v>
      </c>
      <c r="H1191" s="444">
        <v>2.0969059775777326</v>
      </c>
    </row>
    <row r="1192" spans="1:8" ht="17.25" thickBot="1">
      <c r="A1192" s="178"/>
      <c r="B1192" s="484" t="s">
        <v>477</v>
      </c>
      <c r="C1192" s="438">
        <v>3916.747</v>
      </c>
      <c r="D1192" s="439">
        <v>2.390797716554631</v>
      </c>
      <c r="E1192" s="438">
        <v>3866.593979999998</v>
      </c>
      <c r="F1192" s="439">
        <v>2.6179909815823117</v>
      </c>
      <c r="G1192" s="438">
        <v>50.15302000000235</v>
      </c>
      <c r="H1192" s="445">
        <v>1.2970852450352799</v>
      </c>
    </row>
    <row r="1193" ht="16.5" thickTop="1"/>
    <row r="1198" ht="16.5" thickBot="1"/>
    <row r="1199" spans="1:8" ht="17.25" thickTop="1">
      <c r="A1199" s="168"/>
      <c r="B1199" s="462"/>
      <c r="C1199" s="487" t="s">
        <v>308</v>
      </c>
      <c r="D1199" s="487"/>
      <c r="E1199" s="487"/>
      <c r="F1199" s="487"/>
      <c r="G1199" s="487"/>
      <c r="H1199" s="488"/>
    </row>
    <row r="1200" spans="1:8" ht="16.5">
      <c r="A1200" s="174"/>
      <c r="B1200" s="465"/>
      <c r="C1200" s="489" t="s">
        <v>474</v>
      </c>
      <c r="D1200" s="489"/>
      <c r="E1200" s="489" t="s">
        <v>475</v>
      </c>
      <c r="F1200" s="489"/>
      <c r="G1200" s="489" t="s">
        <v>309</v>
      </c>
      <c r="H1200" s="490"/>
    </row>
    <row r="1201" spans="1:8" ht="16.5">
      <c r="A1201" s="174"/>
      <c r="B1201" s="468"/>
      <c r="C1201" s="491" t="s">
        <v>357</v>
      </c>
      <c r="D1201" s="492" t="s">
        <v>429</v>
      </c>
      <c r="E1201" s="491" t="s">
        <v>12</v>
      </c>
      <c r="F1201" s="492" t="s">
        <v>429</v>
      </c>
      <c r="G1201" s="493" t="s">
        <v>12</v>
      </c>
      <c r="H1201" s="494" t="s">
        <v>430</v>
      </c>
    </row>
    <row r="1202" spans="1:8" ht="18.75">
      <c r="A1202" s="177" t="s">
        <v>473</v>
      </c>
      <c r="B1202" s="420" t="s">
        <v>365</v>
      </c>
      <c r="C1202" s="435">
        <v>5893.707</v>
      </c>
      <c r="D1202" s="436">
        <v>3.066612778873557</v>
      </c>
      <c r="E1202" s="435">
        <v>5802.733338999998</v>
      </c>
      <c r="F1202" s="436">
        <v>3.3200457696208163</v>
      </c>
      <c r="G1202" s="435">
        <v>90.97366100000218</v>
      </c>
      <c r="H1202" s="444">
        <v>1.5677725596758154</v>
      </c>
    </row>
    <row r="1203" spans="1:8" ht="17.25" thickBot="1">
      <c r="A1203" s="178"/>
      <c r="B1203" s="426" t="s">
        <v>366</v>
      </c>
      <c r="C1203" s="438">
        <v>4533.094</v>
      </c>
      <c r="D1203" s="439">
        <v>2.358658818335395</v>
      </c>
      <c r="E1203" s="438">
        <v>4492.4526789999945</v>
      </c>
      <c r="F1203" s="439">
        <v>2.5703660052567585</v>
      </c>
      <c r="G1203" s="438">
        <v>40.64132100000512</v>
      </c>
      <c r="H1203" s="445">
        <v>0.9046577427511544</v>
      </c>
    </row>
    <row r="1204" ht="16.5" thickTop="1"/>
    <row r="1205" ht="16.5" thickBot="1"/>
    <row r="1206" spans="1:8" ht="17.25" thickTop="1">
      <c r="A1206" s="168"/>
      <c r="B1206" s="495"/>
      <c r="C1206" s="487" t="s">
        <v>308</v>
      </c>
      <c r="D1206" s="487"/>
      <c r="E1206" s="487"/>
      <c r="F1206" s="487"/>
      <c r="G1206" s="487"/>
      <c r="H1206" s="488"/>
    </row>
    <row r="1207" spans="1:8" ht="16.5">
      <c r="A1207" s="174"/>
      <c r="B1207" s="496"/>
      <c r="C1207" s="489" t="s">
        <v>480</v>
      </c>
      <c r="D1207" s="489"/>
      <c r="E1207" s="489" t="s">
        <v>481</v>
      </c>
      <c r="F1207" s="489"/>
      <c r="G1207" s="489" t="s">
        <v>309</v>
      </c>
      <c r="H1207" s="490"/>
    </row>
    <row r="1208" spans="1:8" ht="16.5">
      <c r="A1208" s="174"/>
      <c r="B1208" s="497"/>
      <c r="C1208" s="491" t="s">
        <v>357</v>
      </c>
      <c r="D1208" s="492" t="s">
        <v>429</v>
      </c>
      <c r="E1208" s="491" t="s">
        <v>12</v>
      </c>
      <c r="F1208" s="492" t="s">
        <v>429</v>
      </c>
      <c r="G1208" s="493" t="s">
        <v>12</v>
      </c>
      <c r="H1208" s="494" t="s">
        <v>430</v>
      </c>
    </row>
    <row r="1209" spans="1:8" ht="18.75">
      <c r="A1209" s="177" t="s">
        <v>479</v>
      </c>
      <c r="B1209" s="60" t="s">
        <v>487</v>
      </c>
      <c r="C1209" s="435">
        <v>6711.426</v>
      </c>
      <c r="D1209" s="436">
        <v>3.0439792383949364</v>
      </c>
      <c r="E1209" s="435">
        <v>6658.682513000006</v>
      </c>
      <c r="F1209" s="436">
        <v>3.28763491428317</v>
      </c>
      <c r="G1209" s="435">
        <v>52.74348699999415</v>
      </c>
      <c r="H1209" s="444">
        <v>0.7921009433475913</v>
      </c>
    </row>
    <row r="1210" spans="1:8" ht="17.25" thickBot="1">
      <c r="A1210" s="178"/>
      <c r="B1210" s="484" t="s">
        <v>488</v>
      </c>
      <c r="C1210" s="438">
        <v>5163.372</v>
      </c>
      <c r="D1210" s="439">
        <v>2.3418565842951615</v>
      </c>
      <c r="E1210" s="438">
        <v>5154.744706999999</v>
      </c>
      <c r="F1210" s="439">
        <v>2.545085854425922</v>
      </c>
      <c r="G1210" s="438">
        <v>8.62729300000146</v>
      </c>
      <c r="H1210" s="445">
        <v>0.1673660576882855</v>
      </c>
    </row>
    <row r="1211" ht="16.5" thickTop="1"/>
    <row r="1212" ht="16.5" thickBot="1"/>
    <row r="1213" spans="1:8" ht="17.25" thickTop="1">
      <c r="A1213" s="168"/>
      <c r="B1213" s="495"/>
      <c r="C1213" s="487" t="s">
        <v>308</v>
      </c>
      <c r="D1213" s="487"/>
      <c r="E1213" s="487"/>
      <c r="F1213" s="487"/>
      <c r="G1213" s="487"/>
      <c r="H1213" s="488"/>
    </row>
    <row r="1214" spans="1:8" ht="16.5">
      <c r="A1214" s="174"/>
      <c r="B1214" s="496"/>
      <c r="C1214" s="489" t="s">
        <v>485</v>
      </c>
      <c r="D1214" s="489"/>
      <c r="E1214" s="489" t="s">
        <v>486</v>
      </c>
      <c r="F1214" s="489"/>
      <c r="G1214" s="489" t="s">
        <v>309</v>
      </c>
      <c r="H1214" s="490"/>
    </row>
    <row r="1215" spans="1:8" ht="16.5">
      <c r="A1215" s="174"/>
      <c r="B1215" s="497"/>
      <c r="C1215" s="491" t="s">
        <v>357</v>
      </c>
      <c r="D1215" s="492" t="s">
        <v>429</v>
      </c>
      <c r="E1215" s="491" t="s">
        <v>12</v>
      </c>
      <c r="F1215" s="492" t="s">
        <v>429</v>
      </c>
      <c r="G1215" s="493" t="s">
        <v>12</v>
      </c>
      <c r="H1215" s="494" t="s">
        <v>430</v>
      </c>
    </row>
    <row r="1216" spans="1:8" ht="18.75">
      <c r="A1216" s="177" t="s">
        <v>484</v>
      </c>
      <c r="B1216" s="60" t="s">
        <v>494</v>
      </c>
      <c r="C1216" s="498">
        <v>7608.327</v>
      </c>
      <c r="D1216" s="499">
        <v>3.0420694606553895</v>
      </c>
      <c r="E1216" s="498">
        <v>7549.205559000009</v>
      </c>
      <c r="F1216" s="499">
        <v>3.262349499482468</v>
      </c>
      <c r="G1216" s="498">
        <v>59.12144099999126</v>
      </c>
      <c r="H1216" s="500">
        <v>0.7831478496370772</v>
      </c>
    </row>
    <row r="1217" spans="1:8" ht="17.25" thickBot="1">
      <c r="A1217" s="178"/>
      <c r="B1217" s="484" t="s">
        <v>495</v>
      </c>
      <c r="C1217" s="501">
        <v>5859.539</v>
      </c>
      <c r="D1217" s="502">
        <v>2.342844181831199</v>
      </c>
      <c r="E1217" s="501">
        <v>5840.7105520000105</v>
      </c>
      <c r="F1217" s="502">
        <v>2.524032363011084</v>
      </c>
      <c r="G1217" s="501">
        <v>18.828447999989613</v>
      </c>
      <c r="H1217" s="503">
        <v>0.3223657093149782</v>
      </c>
    </row>
    <row r="1218" ht="16.5" thickTop="1"/>
    <row r="1219" ht="16.5" thickBot="1"/>
    <row r="1220" spans="1:8" ht="17.25" thickTop="1">
      <c r="A1220" s="168"/>
      <c r="B1220" s="495"/>
      <c r="C1220" s="487" t="s">
        <v>308</v>
      </c>
      <c r="D1220" s="487"/>
      <c r="E1220" s="487"/>
      <c r="F1220" s="487"/>
      <c r="G1220" s="487"/>
      <c r="H1220" s="488"/>
    </row>
    <row r="1221" spans="1:8" ht="16.5">
      <c r="A1221" s="174"/>
      <c r="B1221" s="496"/>
      <c r="C1221" s="489" t="s">
        <v>492</v>
      </c>
      <c r="D1221" s="489"/>
      <c r="E1221" s="489" t="s">
        <v>493</v>
      </c>
      <c r="F1221" s="489"/>
      <c r="G1221" s="489" t="s">
        <v>309</v>
      </c>
      <c r="H1221" s="490"/>
    </row>
    <row r="1222" spans="1:8" ht="16.5">
      <c r="A1222" s="174"/>
      <c r="B1222" s="497"/>
      <c r="C1222" s="491" t="s">
        <v>357</v>
      </c>
      <c r="D1222" s="492" t="s">
        <v>429</v>
      </c>
      <c r="E1222" s="491" t="s">
        <v>12</v>
      </c>
      <c r="F1222" s="492" t="s">
        <v>429</v>
      </c>
      <c r="G1222" s="493" t="s">
        <v>12</v>
      </c>
      <c r="H1222" s="494" t="s">
        <v>430</v>
      </c>
    </row>
    <row r="1223" spans="1:8" ht="18.75">
      <c r="A1223" s="177" t="s">
        <v>491</v>
      </c>
      <c r="B1223" s="60" t="s">
        <v>501</v>
      </c>
      <c r="C1223" s="435">
        <v>8473.967</v>
      </c>
      <c r="D1223" s="436">
        <v>3.0301466473322485</v>
      </c>
      <c r="E1223" s="435">
        <v>8391.868182000004</v>
      </c>
      <c r="F1223" s="436">
        <v>3.2407702447368756</v>
      </c>
      <c r="G1223" s="435">
        <v>82.09881799999624</v>
      </c>
      <c r="H1223" s="444">
        <v>0.978313960842387</v>
      </c>
    </row>
    <row r="1224" spans="1:8" ht="17.25" thickBot="1">
      <c r="A1224" s="178"/>
      <c r="B1224" s="484" t="s">
        <v>502</v>
      </c>
      <c r="C1224" s="438">
        <v>6530.993</v>
      </c>
      <c r="D1224" s="439">
        <v>2.3353721512840897</v>
      </c>
      <c r="E1224" s="438">
        <v>6488.404458000009</v>
      </c>
      <c r="F1224" s="439">
        <v>2.5056909435740367</v>
      </c>
      <c r="G1224" s="438">
        <v>42.58854199999105</v>
      </c>
      <c r="H1224" s="445">
        <v>0.6563792728346435</v>
      </c>
    </row>
    <row r="1225" ht="16.5" thickTop="1"/>
    <row r="1226" ht="16.5" thickBot="1"/>
    <row r="1227" spans="1:8" ht="17.25" thickTop="1">
      <c r="A1227" s="168"/>
      <c r="B1227" s="495"/>
      <c r="C1227" s="487" t="s">
        <v>308</v>
      </c>
      <c r="D1227" s="487"/>
      <c r="E1227" s="487"/>
      <c r="F1227" s="487"/>
      <c r="G1227" s="487"/>
      <c r="H1227" s="488"/>
    </row>
    <row r="1228" spans="1:8" ht="16.5">
      <c r="A1228" s="174"/>
      <c r="B1228" s="496"/>
      <c r="C1228" s="489" t="s">
        <v>499</v>
      </c>
      <c r="D1228" s="489"/>
      <c r="E1228" s="489" t="s">
        <v>500</v>
      </c>
      <c r="F1228" s="489"/>
      <c r="G1228" s="489" t="s">
        <v>309</v>
      </c>
      <c r="H1228" s="490"/>
    </row>
    <row r="1229" spans="1:8" ht="16.5">
      <c r="A1229" s="174"/>
      <c r="B1229" s="497"/>
      <c r="C1229" s="491" t="s">
        <v>357</v>
      </c>
      <c r="D1229" s="492" t="s">
        <v>429</v>
      </c>
      <c r="E1229" s="491" t="s">
        <v>12</v>
      </c>
      <c r="F1229" s="492" t="s">
        <v>429</v>
      </c>
      <c r="G1229" s="493" t="s">
        <v>12</v>
      </c>
      <c r="H1229" s="494" t="s">
        <v>430</v>
      </c>
    </row>
    <row r="1230" spans="1:8" ht="18.75">
      <c r="A1230" s="177" t="s">
        <v>498</v>
      </c>
      <c r="B1230" s="60" t="s">
        <v>508</v>
      </c>
      <c r="C1230" s="435">
        <v>9245.65</v>
      </c>
      <c r="D1230" s="436">
        <v>3.0070814798692407</v>
      </c>
      <c r="E1230" s="435">
        <v>9215.781798000004</v>
      </c>
      <c r="F1230" s="436">
        <v>3.202763705175364</v>
      </c>
      <c r="G1230" s="435">
        <v>29.868201999995858</v>
      </c>
      <c r="H1230" s="444">
        <v>0.32409840700088854</v>
      </c>
    </row>
    <row r="1231" spans="1:8" ht="17.25" thickBot="1">
      <c r="A1231" s="178"/>
      <c r="B1231" s="484" t="s">
        <v>509</v>
      </c>
      <c r="C1231" s="438">
        <v>7121.259</v>
      </c>
      <c r="D1231" s="439">
        <v>2.316138514031155</v>
      </c>
      <c r="E1231" s="438">
        <v>7110.752871000004</v>
      </c>
      <c r="F1231" s="439">
        <v>2.4712023039274564</v>
      </c>
      <c r="G1231" s="438">
        <v>10.506128999996</v>
      </c>
      <c r="H1231" s="445">
        <v>0.14774988233444955</v>
      </c>
    </row>
    <row r="1232" ht="16.5" thickTop="1"/>
    <row r="1233" ht="16.5" thickBot="1"/>
    <row r="1234" spans="1:8" ht="17.25" thickTop="1">
      <c r="A1234" s="168"/>
      <c r="B1234" s="462"/>
      <c r="C1234" s="463" t="s">
        <v>308</v>
      </c>
      <c r="D1234" s="463"/>
      <c r="E1234" s="463"/>
      <c r="F1234" s="463"/>
      <c r="G1234" s="463"/>
      <c r="H1234" s="464"/>
    </row>
    <row r="1235" spans="1:8" ht="16.5">
      <c r="A1235" s="174"/>
      <c r="B1235" s="465"/>
      <c r="C1235" s="466" t="s">
        <v>506</v>
      </c>
      <c r="D1235" s="466"/>
      <c r="E1235" s="466" t="s">
        <v>507</v>
      </c>
      <c r="F1235" s="466"/>
      <c r="G1235" s="466" t="s">
        <v>309</v>
      </c>
      <c r="H1235" s="467"/>
    </row>
    <row r="1236" spans="1:8" ht="16.5">
      <c r="A1236" s="174"/>
      <c r="B1236" s="468"/>
      <c r="C1236" s="469" t="s">
        <v>357</v>
      </c>
      <c r="D1236" s="470" t="s">
        <v>429</v>
      </c>
      <c r="E1236" s="469" t="s">
        <v>12</v>
      </c>
      <c r="F1236" s="470" t="s">
        <v>429</v>
      </c>
      <c r="G1236" s="471" t="s">
        <v>12</v>
      </c>
      <c r="H1236" s="472" t="s">
        <v>430</v>
      </c>
    </row>
    <row r="1237" spans="1:8" ht="18.75">
      <c r="A1237" s="177" t="s">
        <v>505</v>
      </c>
      <c r="B1237" s="420" t="s">
        <v>365</v>
      </c>
      <c r="C1237" s="504">
        <v>10077.463</v>
      </c>
      <c r="D1237" s="505">
        <v>2.998796325900829</v>
      </c>
      <c r="E1237" s="504">
        <v>10076.433128000006</v>
      </c>
      <c r="F1237" s="505">
        <v>3.1761899455072107</v>
      </c>
      <c r="G1237" s="504">
        <v>1.0298719999939203</v>
      </c>
      <c r="H1237" s="513">
        <v>0.0102206007513924</v>
      </c>
    </row>
    <row r="1238" spans="1:8" ht="17.25" thickBot="1">
      <c r="A1238" s="178"/>
      <c r="B1238" s="426" t="s">
        <v>366</v>
      </c>
      <c r="C1238" s="506">
        <v>7766.051</v>
      </c>
      <c r="D1238" s="507">
        <v>2.3109789840516863</v>
      </c>
      <c r="E1238" s="506">
        <v>7771.579761000016</v>
      </c>
      <c r="F1238" s="507">
        <v>2.449677696863248</v>
      </c>
      <c r="G1238" s="506">
        <v>-5.528761000016704</v>
      </c>
      <c r="H1238" s="508">
        <v>-0.07114076120998705</v>
      </c>
    </row>
    <row r="1239" ht="16.5" thickTop="1"/>
  </sheetData>
  <sheetProtection/>
  <mergeCells count="1">
    <mergeCell ref="A1:H1"/>
  </mergeCells>
  <printOptions horizontalCentered="1"/>
  <pageMargins left="0.7480314960629921" right="0.7480314960629921" top="0.4330708661417323" bottom="0.4724409448818898" header="0.31496062992125984" footer="0.2755905511811024"/>
  <pageSetup horizontalDpi="600" verticalDpi="600" orientation="portrait" paperSize="9" scale="99" r:id="rId1"/>
  <headerFooter alignWithMargins="0">
    <oddFooter>&amp;C第 &amp;P 頁</oddFooter>
  </headerFooter>
  <rowBreaks count="10" manualBreakCount="10">
    <brk id="41" max="255" man="1"/>
    <brk id="82" max="255" man="1"/>
    <brk id="120" max="255" man="1"/>
    <brk id="228" max="255" man="1"/>
    <brk id="273" max="255" man="1"/>
    <brk id="336" max="255" man="1"/>
    <brk id="444" max="255" man="1"/>
    <brk id="551" max="255" man="1"/>
    <brk id="659" max="255" man="1"/>
    <brk id="11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23"/>
  <sheetViews>
    <sheetView zoomScaleSheetLayoutView="100" zoomScalePageLayoutView="0" workbookViewId="0" topLeftCell="A707">
      <selection activeCell="A724" sqref="A724"/>
    </sheetView>
  </sheetViews>
  <sheetFormatPr defaultColWidth="9.00390625" defaultRowHeight="16.5"/>
  <sheetData>
    <row r="1" spans="1:8" ht="21">
      <c r="A1" s="511" t="s">
        <v>152</v>
      </c>
      <c r="B1" s="512"/>
      <c r="C1" s="512"/>
      <c r="D1" s="512"/>
      <c r="E1" s="512"/>
      <c r="F1" s="512"/>
      <c r="G1" s="512"/>
      <c r="H1" s="512"/>
    </row>
    <row r="2" spans="1:8" ht="21.75" thickBot="1">
      <c r="A2" s="223"/>
      <c r="B2" s="224"/>
      <c r="C2" s="224"/>
      <c r="D2" s="224"/>
      <c r="E2" s="224"/>
      <c r="F2" s="224"/>
      <c r="G2" s="224"/>
      <c r="H2" s="40" t="s">
        <v>25</v>
      </c>
    </row>
    <row r="3" spans="1:8" ht="21.75" thickTop="1">
      <c r="A3" s="168"/>
      <c r="B3" s="225"/>
      <c r="C3" s="226" t="s">
        <v>151</v>
      </c>
      <c r="D3" s="227"/>
      <c r="E3" s="227"/>
      <c r="F3" s="227"/>
      <c r="G3" s="228"/>
      <c r="H3" s="229"/>
    </row>
    <row r="4" spans="1:8" ht="16.5">
      <c r="A4" s="174"/>
      <c r="B4" s="230"/>
      <c r="C4" s="231" t="s">
        <v>120</v>
      </c>
      <c r="D4" s="232"/>
      <c r="E4" s="231" t="s">
        <v>85</v>
      </c>
      <c r="F4" s="232"/>
      <c r="G4" s="231" t="s">
        <v>29</v>
      </c>
      <c r="H4" s="233"/>
    </row>
    <row r="5" spans="1:8" ht="16.5">
      <c r="A5" s="174"/>
      <c r="B5" s="234"/>
      <c r="C5" s="235" t="s">
        <v>12</v>
      </c>
      <c r="D5" s="236" t="s">
        <v>13</v>
      </c>
      <c r="E5" s="235" t="s">
        <v>12</v>
      </c>
      <c r="F5" s="236" t="s">
        <v>13</v>
      </c>
      <c r="G5" s="237" t="s">
        <v>12</v>
      </c>
      <c r="H5" s="238" t="s">
        <v>13</v>
      </c>
    </row>
    <row r="6" spans="1:8" ht="18.75">
      <c r="A6" s="177" t="s">
        <v>119</v>
      </c>
      <c r="B6" s="257" t="s">
        <v>153</v>
      </c>
      <c r="C6" s="202">
        <v>230.3</v>
      </c>
      <c r="D6" s="203">
        <v>1.196202071408537</v>
      </c>
      <c r="E6" s="202">
        <v>154.3</v>
      </c>
      <c r="F6" s="203">
        <v>1.7208882147597118</v>
      </c>
      <c r="G6" s="202">
        <v>76</v>
      </c>
      <c r="H6" s="205">
        <v>49.254698639014904</v>
      </c>
    </row>
    <row r="7" spans="1:8" ht="17.25" thickBot="1">
      <c r="A7" s="178"/>
      <c r="B7" s="258" t="s">
        <v>154</v>
      </c>
      <c r="C7" s="206">
        <v>38.4</v>
      </c>
      <c r="D7" s="207">
        <v>0.19945358029564839</v>
      </c>
      <c r="E7" s="206">
        <v>15.6</v>
      </c>
      <c r="F7" s="207">
        <v>0.17398480978776085</v>
      </c>
      <c r="G7" s="206">
        <v>22.8</v>
      </c>
      <c r="H7" s="208">
        <v>146.15384615384616</v>
      </c>
    </row>
    <row r="8" ht="17.25" thickTop="1"/>
    <row r="9" spans="1:8" ht="21.75" thickBot="1">
      <c r="A9" s="223"/>
      <c r="B9" s="224"/>
      <c r="C9" s="224"/>
      <c r="D9" s="224"/>
      <c r="E9" s="224"/>
      <c r="F9" s="224"/>
      <c r="G9" s="224"/>
      <c r="H9" s="40" t="s">
        <v>25</v>
      </c>
    </row>
    <row r="10" spans="1:8" ht="21.75" thickTop="1">
      <c r="A10" s="168"/>
      <c r="B10" s="225"/>
      <c r="C10" s="226" t="s">
        <v>151</v>
      </c>
      <c r="D10" s="227"/>
      <c r="E10" s="227"/>
      <c r="F10" s="227"/>
      <c r="G10" s="228"/>
      <c r="H10" s="229"/>
    </row>
    <row r="11" spans="1:8" ht="16.5">
      <c r="A11" s="174"/>
      <c r="B11" s="230"/>
      <c r="C11" s="231" t="s">
        <v>156</v>
      </c>
      <c r="D11" s="232"/>
      <c r="E11" s="231" t="s">
        <v>157</v>
      </c>
      <c r="F11" s="232"/>
      <c r="G11" s="231" t="s">
        <v>29</v>
      </c>
      <c r="H11" s="233"/>
    </row>
    <row r="12" spans="1:8" ht="16.5">
      <c r="A12" s="174"/>
      <c r="B12" s="234"/>
      <c r="C12" s="235" t="s">
        <v>12</v>
      </c>
      <c r="D12" s="236" t="s">
        <v>13</v>
      </c>
      <c r="E12" s="235" t="s">
        <v>12</v>
      </c>
      <c r="F12" s="236" t="s">
        <v>13</v>
      </c>
      <c r="G12" s="237" t="s">
        <v>12</v>
      </c>
      <c r="H12" s="238" t="s">
        <v>13</v>
      </c>
    </row>
    <row r="13" spans="1:8" ht="18.75">
      <c r="A13" s="177" t="s">
        <v>155</v>
      </c>
      <c r="B13" s="257" t="s">
        <v>153</v>
      </c>
      <c r="C13" s="202">
        <v>400.5</v>
      </c>
      <c r="D13" s="203">
        <v>1.1427250783216065</v>
      </c>
      <c r="E13" s="202">
        <v>308.8</v>
      </c>
      <c r="F13" s="203">
        <v>1.5617334837074985</v>
      </c>
      <c r="G13" s="202">
        <v>91.7</v>
      </c>
      <c r="H13" s="205">
        <v>29.695595854922274</v>
      </c>
    </row>
    <row r="14" spans="1:8" ht="17.25" thickBot="1">
      <c r="A14" s="178"/>
      <c r="B14" s="260" t="s">
        <v>154</v>
      </c>
      <c r="C14" s="206">
        <v>64.5</v>
      </c>
      <c r="D14" s="207">
        <v>0.1840343759094722</v>
      </c>
      <c r="E14" s="206">
        <v>31.7</v>
      </c>
      <c r="F14" s="207">
        <v>0.16032043858007677</v>
      </c>
      <c r="G14" s="206">
        <v>32.8</v>
      </c>
      <c r="H14" s="208">
        <v>103.47003154574135</v>
      </c>
    </row>
    <row r="15" ht="17.25" thickTop="1">
      <c r="B15" s="259"/>
    </row>
    <row r="16" spans="1:8" ht="21.75" thickBot="1">
      <c r="A16" s="223"/>
      <c r="B16" s="224"/>
      <c r="C16" s="224"/>
      <c r="D16" s="224"/>
      <c r="E16" s="224"/>
      <c r="F16" s="224"/>
      <c r="G16" s="224"/>
      <c r="H16" s="40" t="s">
        <v>25</v>
      </c>
    </row>
    <row r="17" spans="1:8" ht="21.75" thickTop="1">
      <c r="A17" s="168"/>
      <c r="B17" s="225"/>
      <c r="C17" s="226" t="s">
        <v>151</v>
      </c>
      <c r="D17" s="227"/>
      <c r="E17" s="227"/>
      <c r="F17" s="227"/>
      <c r="G17" s="228"/>
      <c r="H17" s="229"/>
    </row>
    <row r="18" spans="1:8" ht="16.5">
      <c r="A18" s="174"/>
      <c r="B18" s="230"/>
      <c r="C18" s="231" t="s">
        <v>159</v>
      </c>
      <c r="D18" s="232"/>
      <c r="E18" s="231" t="s">
        <v>160</v>
      </c>
      <c r="F18" s="232"/>
      <c r="G18" s="231" t="s">
        <v>29</v>
      </c>
      <c r="H18" s="233"/>
    </row>
    <row r="19" spans="1:8" ht="16.5">
      <c r="A19" s="174"/>
      <c r="B19" s="234"/>
      <c r="C19" s="235" t="s">
        <v>12</v>
      </c>
      <c r="D19" s="236" t="s">
        <v>13</v>
      </c>
      <c r="E19" s="235" t="s">
        <v>12</v>
      </c>
      <c r="F19" s="236" t="s">
        <v>13</v>
      </c>
      <c r="G19" s="237" t="s">
        <v>12</v>
      </c>
      <c r="H19" s="238" t="s">
        <v>13</v>
      </c>
    </row>
    <row r="20" spans="1:8" ht="18.75">
      <c r="A20" s="177" t="s">
        <v>126</v>
      </c>
      <c r="B20" s="257" t="s">
        <v>153</v>
      </c>
      <c r="C20" s="202">
        <v>632.7</v>
      </c>
      <c r="D20" s="203">
        <v>1.111720240793649</v>
      </c>
      <c r="E20" s="202">
        <v>499.3</v>
      </c>
      <c r="F20" s="203">
        <v>1.565306807031184</v>
      </c>
      <c r="G20" s="202">
        <v>133.4</v>
      </c>
      <c r="H20" s="205">
        <v>26.71740436611256</v>
      </c>
    </row>
    <row r="21" spans="1:8" ht="17.25" thickBot="1">
      <c r="A21" s="178"/>
      <c r="B21" s="258" t="s">
        <v>154</v>
      </c>
      <c r="C21" s="206">
        <v>99.8</v>
      </c>
      <c r="D21" s="207">
        <v>0.17535906437680762</v>
      </c>
      <c r="E21" s="206">
        <v>43.2</v>
      </c>
      <c r="F21" s="207">
        <v>0.13543211308581443</v>
      </c>
      <c r="G21" s="206">
        <v>56.6</v>
      </c>
      <c r="H21" s="208">
        <v>131.0185185185185</v>
      </c>
    </row>
    <row r="22" ht="17.25" thickTop="1"/>
    <row r="23" spans="1:8" ht="21.75" thickBot="1">
      <c r="A23" s="223"/>
      <c r="B23" s="224"/>
      <c r="C23" s="224"/>
      <c r="D23" s="224"/>
      <c r="E23" s="224"/>
      <c r="F23" s="224"/>
      <c r="G23" s="224"/>
      <c r="H23" s="40" t="s">
        <v>25</v>
      </c>
    </row>
    <row r="24" spans="1:8" ht="21.75" thickTop="1">
      <c r="A24" s="168"/>
      <c r="B24" s="225"/>
      <c r="C24" s="226" t="s">
        <v>151</v>
      </c>
      <c r="D24" s="227"/>
      <c r="E24" s="227"/>
      <c r="F24" s="227"/>
      <c r="G24" s="228"/>
      <c r="H24" s="229"/>
    </row>
    <row r="25" spans="1:8" ht="16.5">
      <c r="A25" s="174"/>
      <c r="B25" s="230"/>
      <c r="C25" s="231" t="s">
        <v>131</v>
      </c>
      <c r="D25" s="232"/>
      <c r="E25" s="231" t="s">
        <v>161</v>
      </c>
      <c r="F25" s="232"/>
      <c r="G25" s="231" t="s">
        <v>29</v>
      </c>
      <c r="H25" s="233"/>
    </row>
    <row r="26" spans="1:8" ht="16.5">
      <c r="A26" s="174"/>
      <c r="B26" s="234"/>
      <c r="C26" s="235" t="s">
        <v>12</v>
      </c>
      <c r="D26" s="236" t="s">
        <v>13</v>
      </c>
      <c r="E26" s="235" t="s">
        <v>12</v>
      </c>
      <c r="F26" s="236" t="s">
        <v>13</v>
      </c>
      <c r="G26" s="237" t="s">
        <v>12</v>
      </c>
      <c r="H26" s="238" t="s">
        <v>13</v>
      </c>
    </row>
    <row r="27" spans="1:8" ht="18.75">
      <c r="A27" s="177" t="s">
        <v>158</v>
      </c>
      <c r="B27" s="257" t="s">
        <v>153</v>
      </c>
      <c r="C27" s="202">
        <v>851.1</v>
      </c>
      <c r="D27" s="203">
        <v>1.1155427572295324</v>
      </c>
      <c r="E27" s="202">
        <v>657.4</v>
      </c>
      <c r="F27" s="203">
        <v>1.4741001015770225</v>
      </c>
      <c r="G27" s="202">
        <v>193.7</v>
      </c>
      <c r="H27" s="205">
        <v>29.46455734712505</v>
      </c>
    </row>
    <row r="28" spans="1:8" ht="17.25" thickBot="1">
      <c r="A28" s="178"/>
      <c r="B28" s="258" t="s">
        <v>154</v>
      </c>
      <c r="C28" s="206">
        <v>133.7</v>
      </c>
      <c r="D28" s="207">
        <v>0.17524153053881855</v>
      </c>
      <c r="E28" s="206">
        <v>59.6</v>
      </c>
      <c r="F28" s="207">
        <v>0.1336421753179047</v>
      </c>
      <c r="G28" s="206">
        <v>74.1</v>
      </c>
      <c r="H28" s="208">
        <v>124.32885906040268</v>
      </c>
    </row>
    <row r="29" ht="17.25" thickTop="1"/>
    <row r="30" spans="1:8" ht="21.75" thickBot="1">
      <c r="A30" s="223"/>
      <c r="B30" s="224"/>
      <c r="C30" s="224"/>
      <c r="D30" s="224"/>
      <c r="E30" s="224"/>
      <c r="F30" s="224"/>
      <c r="G30" s="224"/>
      <c r="H30" s="40" t="s">
        <v>25</v>
      </c>
    </row>
    <row r="31" spans="1:8" ht="21.75" thickTop="1">
      <c r="A31" s="168"/>
      <c r="B31" s="225"/>
      <c r="C31" s="226" t="s">
        <v>151</v>
      </c>
      <c r="D31" s="227"/>
      <c r="E31" s="227"/>
      <c r="F31" s="227"/>
      <c r="G31" s="228"/>
      <c r="H31" s="229"/>
    </row>
    <row r="32" spans="1:8" ht="16.5">
      <c r="A32" s="174"/>
      <c r="B32" s="230"/>
      <c r="C32" s="231" t="s">
        <v>162</v>
      </c>
      <c r="D32" s="232"/>
      <c r="E32" s="231" t="s">
        <v>163</v>
      </c>
      <c r="F32" s="232"/>
      <c r="G32" s="231" t="s">
        <v>29</v>
      </c>
      <c r="H32" s="233"/>
    </row>
    <row r="33" spans="1:8" ht="16.5">
      <c r="A33" s="174"/>
      <c r="B33" s="234"/>
      <c r="C33" s="235" t="s">
        <v>12</v>
      </c>
      <c r="D33" s="236" t="s">
        <v>13</v>
      </c>
      <c r="E33" s="235" t="s">
        <v>12</v>
      </c>
      <c r="F33" s="236" t="s">
        <v>13</v>
      </c>
      <c r="G33" s="237" t="s">
        <v>12</v>
      </c>
      <c r="H33" s="238" t="s">
        <v>13</v>
      </c>
    </row>
    <row r="34" spans="1:8" ht="18.75">
      <c r="A34" s="177" t="s">
        <v>134</v>
      </c>
      <c r="B34" s="257" t="s">
        <v>153</v>
      </c>
      <c r="C34" s="202">
        <v>1082.4</v>
      </c>
      <c r="D34" s="203">
        <v>1.098340211489345</v>
      </c>
      <c r="E34" s="202">
        <v>806.8</v>
      </c>
      <c r="F34" s="203">
        <v>1.4006312215073626</v>
      </c>
      <c r="G34" s="202">
        <v>275.6</v>
      </c>
      <c r="H34" s="205">
        <v>34.15964303420924</v>
      </c>
    </row>
    <row r="35" spans="1:8" ht="17.25" thickBot="1">
      <c r="A35" s="178"/>
      <c r="B35" s="258" t="s">
        <v>154</v>
      </c>
      <c r="C35" s="206">
        <v>163.2</v>
      </c>
      <c r="D35" s="207">
        <v>0.16560340217577704</v>
      </c>
      <c r="E35" s="206">
        <v>81.7</v>
      </c>
      <c r="F35" s="207">
        <v>0.14183387555422847</v>
      </c>
      <c r="G35" s="206">
        <v>81.5</v>
      </c>
      <c r="H35" s="208">
        <v>99.75520195838432</v>
      </c>
    </row>
    <row r="36" ht="17.25" thickTop="1"/>
    <row r="37" spans="1:8" ht="21.75" thickBot="1">
      <c r="A37" s="223"/>
      <c r="B37" s="224"/>
      <c r="C37" s="224"/>
      <c r="D37" s="224"/>
      <c r="E37" s="224"/>
      <c r="F37" s="224"/>
      <c r="G37" s="224"/>
      <c r="H37" s="40" t="s">
        <v>25</v>
      </c>
    </row>
    <row r="38" spans="1:8" ht="21.75" thickTop="1">
      <c r="A38" s="168"/>
      <c r="B38" s="225"/>
      <c r="C38" s="226" t="s">
        <v>151</v>
      </c>
      <c r="D38" s="227"/>
      <c r="E38" s="227"/>
      <c r="F38" s="227"/>
      <c r="G38" s="228"/>
      <c r="H38" s="229"/>
    </row>
    <row r="39" spans="1:8" ht="16.5">
      <c r="A39" s="174"/>
      <c r="B39" s="230"/>
      <c r="C39" s="231" t="s">
        <v>164</v>
      </c>
      <c r="D39" s="232"/>
      <c r="E39" s="231" t="s">
        <v>165</v>
      </c>
      <c r="F39" s="232"/>
      <c r="G39" s="231" t="s">
        <v>29</v>
      </c>
      <c r="H39" s="233"/>
    </row>
    <row r="40" spans="1:8" ht="16.5">
      <c r="A40" s="174"/>
      <c r="B40" s="234"/>
      <c r="C40" s="235" t="s">
        <v>12</v>
      </c>
      <c r="D40" s="236" t="s">
        <v>13</v>
      </c>
      <c r="E40" s="235" t="s">
        <v>12</v>
      </c>
      <c r="F40" s="236" t="s">
        <v>13</v>
      </c>
      <c r="G40" s="237" t="s">
        <v>12</v>
      </c>
      <c r="H40" s="238" t="s">
        <v>13</v>
      </c>
    </row>
    <row r="41" spans="1:8" ht="18.75">
      <c r="A41" s="177" t="s">
        <v>136</v>
      </c>
      <c r="B41" s="257" t="s">
        <v>153</v>
      </c>
      <c r="C41" s="202">
        <v>1300.3</v>
      </c>
      <c r="D41" s="203">
        <v>1.084640858170049</v>
      </c>
      <c r="E41" s="202">
        <v>986.9</v>
      </c>
      <c r="F41" s="203">
        <v>1.355810656350288</v>
      </c>
      <c r="G41" s="202">
        <v>313.4</v>
      </c>
      <c r="H41" s="205">
        <v>31.75600364778599</v>
      </c>
    </row>
    <row r="42" spans="1:8" ht="17.25" thickBot="1">
      <c r="A42" s="178"/>
      <c r="B42" s="258" t="s">
        <v>154</v>
      </c>
      <c r="C42" s="206">
        <v>192.8</v>
      </c>
      <c r="D42" s="207">
        <v>0.16082346954947743</v>
      </c>
      <c r="E42" s="206">
        <v>106.9</v>
      </c>
      <c r="F42" s="207">
        <v>0.14686002549786786</v>
      </c>
      <c r="G42" s="206">
        <v>85.9</v>
      </c>
      <c r="H42" s="208">
        <v>80.355472404116</v>
      </c>
    </row>
    <row r="43" ht="17.25" thickTop="1"/>
    <row r="44" spans="1:8" ht="21.75" thickBot="1">
      <c r="A44" s="223"/>
      <c r="B44" s="224"/>
      <c r="C44" s="224"/>
      <c r="D44" s="224"/>
      <c r="E44" s="224"/>
      <c r="F44" s="224"/>
      <c r="G44" s="224"/>
      <c r="H44" s="40" t="s">
        <v>25</v>
      </c>
    </row>
    <row r="45" spans="1:8" ht="21.75" thickTop="1">
      <c r="A45" s="168"/>
      <c r="B45" s="225"/>
      <c r="C45" s="226" t="s">
        <v>151</v>
      </c>
      <c r="D45" s="227"/>
      <c r="E45" s="227"/>
      <c r="F45" s="227"/>
      <c r="G45" s="228"/>
      <c r="H45" s="229"/>
    </row>
    <row r="46" spans="1:8" ht="16.5">
      <c r="A46" s="174"/>
      <c r="B46" s="230"/>
      <c r="C46" s="231" t="s">
        <v>139</v>
      </c>
      <c r="D46" s="232"/>
      <c r="E46" s="231" t="s">
        <v>140</v>
      </c>
      <c r="F46" s="232"/>
      <c r="G46" s="231" t="s">
        <v>29</v>
      </c>
      <c r="H46" s="233"/>
    </row>
    <row r="47" spans="1:8" ht="16.5">
      <c r="A47" s="174"/>
      <c r="B47" s="234"/>
      <c r="C47" s="235" t="s">
        <v>12</v>
      </c>
      <c r="D47" s="236" t="s">
        <v>13</v>
      </c>
      <c r="E47" s="235" t="s">
        <v>12</v>
      </c>
      <c r="F47" s="236" t="s">
        <v>13</v>
      </c>
      <c r="G47" s="237" t="s">
        <v>12</v>
      </c>
      <c r="H47" s="238" t="s">
        <v>13</v>
      </c>
    </row>
    <row r="48" spans="1:8" ht="18.75">
      <c r="A48" s="177" t="s">
        <v>138</v>
      </c>
      <c r="B48" s="257" t="s">
        <v>153</v>
      </c>
      <c r="C48" s="202">
        <v>1539.6</v>
      </c>
      <c r="D48" s="203">
        <v>1.0863268590717396</v>
      </c>
      <c r="E48" s="202">
        <v>1145.6</v>
      </c>
      <c r="F48" s="203">
        <v>1.3013523568268177</v>
      </c>
      <c r="G48" s="202">
        <v>394</v>
      </c>
      <c r="H48" s="205">
        <v>34.39245810055866</v>
      </c>
    </row>
    <row r="49" spans="1:8" ht="17.25" thickBot="1">
      <c r="A49" s="178"/>
      <c r="B49" s="258" t="s">
        <v>154</v>
      </c>
      <c r="C49" s="206">
        <v>228.9</v>
      </c>
      <c r="D49" s="207">
        <v>0.16150962460478124</v>
      </c>
      <c r="E49" s="206">
        <v>125</v>
      </c>
      <c r="F49" s="207">
        <v>0.1419946269233172</v>
      </c>
      <c r="G49" s="206">
        <v>103.9</v>
      </c>
      <c r="H49" s="208">
        <v>83.12</v>
      </c>
    </row>
    <row r="50" ht="17.25" thickTop="1"/>
    <row r="51" spans="1:8" ht="21.75" thickBot="1">
      <c r="A51" s="223"/>
      <c r="B51" s="224"/>
      <c r="C51" s="224"/>
      <c r="D51" s="224"/>
      <c r="E51" s="224"/>
      <c r="F51" s="224"/>
      <c r="G51" s="224"/>
      <c r="H51" s="40" t="s">
        <v>25</v>
      </c>
    </row>
    <row r="52" spans="1:8" ht="21.75" thickTop="1">
      <c r="A52" s="168"/>
      <c r="B52" s="225"/>
      <c r="C52" s="226" t="s">
        <v>151</v>
      </c>
      <c r="D52" s="227"/>
      <c r="E52" s="227"/>
      <c r="F52" s="227"/>
      <c r="G52" s="228"/>
      <c r="H52" s="229"/>
    </row>
    <row r="53" spans="1:8" ht="16.5">
      <c r="A53" s="174"/>
      <c r="B53" s="230"/>
      <c r="C53" s="231" t="s">
        <v>167</v>
      </c>
      <c r="D53" s="232"/>
      <c r="E53" s="231" t="s">
        <v>168</v>
      </c>
      <c r="F53" s="232"/>
      <c r="G53" s="231" t="s">
        <v>29</v>
      </c>
      <c r="H53" s="233"/>
    </row>
    <row r="54" spans="1:8" ht="16.5">
      <c r="A54" s="174"/>
      <c r="B54" s="234"/>
      <c r="C54" s="235" t="s">
        <v>12</v>
      </c>
      <c r="D54" s="236" t="s">
        <v>13</v>
      </c>
      <c r="E54" s="235" t="s">
        <v>12</v>
      </c>
      <c r="F54" s="236" t="s">
        <v>13</v>
      </c>
      <c r="G54" s="237" t="s">
        <v>12</v>
      </c>
      <c r="H54" s="238" t="s">
        <v>13</v>
      </c>
    </row>
    <row r="55" spans="1:8" ht="18.75">
      <c r="A55" s="177" t="s">
        <v>166</v>
      </c>
      <c r="B55" s="257" t="s">
        <v>153</v>
      </c>
      <c r="C55" s="202">
        <v>1811.3</v>
      </c>
      <c r="D55" s="203">
        <v>1.1087184333850773</v>
      </c>
      <c r="E55" s="202">
        <v>1334.9</v>
      </c>
      <c r="F55" s="203">
        <v>1.2706036438121726</v>
      </c>
      <c r="G55" s="202">
        <v>476.4</v>
      </c>
      <c r="H55" s="205">
        <v>35.688066521836824</v>
      </c>
    </row>
    <row r="56" spans="1:8" ht="17.25" thickBot="1">
      <c r="A56" s="178"/>
      <c r="B56" s="258" t="s">
        <v>154</v>
      </c>
      <c r="C56" s="206">
        <v>255.1</v>
      </c>
      <c r="D56" s="207">
        <v>0.1561497666629124</v>
      </c>
      <c r="E56" s="206">
        <v>146.3</v>
      </c>
      <c r="F56" s="207">
        <v>0.1392533621168034</v>
      </c>
      <c r="G56" s="206">
        <v>108.8</v>
      </c>
      <c r="H56" s="208">
        <v>74.36773752563224</v>
      </c>
    </row>
    <row r="57" ht="17.25" thickTop="1"/>
    <row r="58" spans="1:8" ht="21.75" thickBot="1">
      <c r="A58" s="223"/>
      <c r="B58" s="224"/>
      <c r="C58" s="224"/>
      <c r="D58" s="224"/>
      <c r="E58" s="224"/>
      <c r="F58" s="224"/>
      <c r="G58" s="224"/>
      <c r="H58" s="40" t="s">
        <v>25</v>
      </c>
    </row>
    <row r="59" spans="1:8" ht="21.75" thickTop="1">
      <c r="A59" s="168"/>
      <c r="B59" s="225"/>
      <c r="C59" s="226" t="s">
        <v>151</v>
      </c>
      <c r="D59" s="227"/>
      <c r="E59" s="227"/>
      <c r="F59" s="227"/>
      <c r="G59" s="228"/>
      <c r="H59" s="229"/>
    </row>
    <row r="60" spans="1:8" ht="16.5">
      <c r="A60" s="174"/>
      <c r="B60" s="230"/>
      <c r="C60" s="231" t="s">
        <v>170</v>
      </c>
      <c r="D60" s="232"/>
      <c r="E60" s="231" t="s">
        <v>106</v>
      </c>
      <c r="F60" s="232"/>
      <c r="G60" s="231" t="s">
        <v>29</v>
      </c>
      <c r="H60" s="233"/>
    </row>
    <row r="61" spans="1:8" ht="16.5">
      <c r="A61" s="174"/>
      <c r="B61" s="234"/>
      <c r="C61" s="235" t="s">
        <v>12</v>
      </c>
      <c r="D61" s="236" t="s">
        <v>13</v>
      </c>
      <c r="E61" s="235" t="s">
        <v>12</v>
      </c>
      <c r="F61" s="236" t="s">
        <v>13</v>
      </c>
      <c r="G61" s="237" t="s">
        <v>12</v>
      </c>
      <c r="H61" s="238" t="s">
        <v>13</v>
      </c>
    </row>
    <row r="62" spans="1:8" ht="18.75">
      <c r="A62" s="177" t="s">
        <v>169</v>
      </c>
      <c r="B62" s="257" t="s">
        <v>153</v>
      </c>
      <c r="C62" s="202">
        <v>2053</v>
      </c>
      <c r="D62" s="203">
        <v>1.1157190301015887</v>
      </c>
      <c r="E62" s="202">
        <v>1545.8</v>
      </c>
      <c r="F62" s="203">
        <v>1.2715736896613277</v>
      </c>
      <c r="G62" s="202">
        <v>507.2</v>
      </c>
      <c r="H62" s="205">
        <v>32.81148919653254</v>
      </c>
    </row>
    <row r="63" spans="1:8" ht="17.25" thickBot="1">
      <c r="A63" s="178"/>
      <c r="B63" s="258" t="s">
        <v>154</v>
      </c>
      <c r="C63" s="206">
        <v>276</v>
      </c>
      <c r="D63" s="207">
        <v>0.1499943752109296</v>
      </c>
      <c r="E63" s="206">
        <v>165.5</v>
      </c>
      <c r="F63" s="207">
        <v>0.13614015114435876</v>
      </c>
      <c r="G63" s="206">
        <v>110.5</v>
      </c>
      <c r="H63" s="208">
        <v>66.76737160120847</v>
      </c>
    </row>
    <row r="64" ht="17.25" thickTop="1"/>
    <row r="65" spans="1:8" ht="21.75" thickBot="1">
      <c r="A65" s="223"/>
      <c r="B65" s="224"/>
      <c r="C65" s="224"/>
      <c r="D65" s="224"/>
      <c r="E65" s="224"/>
      <c r="F65" s="224"/>
      <c r="G65" s="224"/>
      <c r="H65" s="40" t="s">
        <v>25</v>
      </c>
    </row>
    <row r="66" spans="1:8" ht="21.75" thickTop="1">
      <c r="A66" s="168"/>
      <c r="B66" s="225"/>
      <c r="C66" s="226" t="s">
        <v>151</v>
      </c>
      <c r="D66" s="227"/>
      <c r="E66" s="227"/>
      <c r="F66" s="227"/>
      <c r="G66" s="228"/>
      <c r="H66" s="229"/>
    </row>
    <row r="67" spans="1:8" ht="16.5">
      <c r="A67" s="174"/>
      <c r="B67" s="230"/>
      <c r="C67" s="231" t="s">
        <v>149</v>
      </c>
      <c r="D67" s="232"/>
      <c r="E67" s="231" t="s">
        <v>172</v>
      </c>
      <c r="F67" s="232"/>
      <c r="G67" s="231" t="s">
        <v>29</v>
      </c>
      <c r="H67" s="233"/>
    </row>
    <row r="68" spans="1:8" ht="16.5">
      <c r="A68" s="174"/>
      <c r="B68" s="234"/>
      <c r="C68" s="235" t="s">
        <v>12</v>
      </c>
      <c r="D68" s="236" t="s">
        <v>13</v>
      </c>
      <c r="E68" s="235" t="s">
        <v>12</v>
      </c>
      <c r="F68" s="236" t="s">
        <v>13</v>
      </c>
      <c r="G68" s="237" t="s">
        <v>12</v>
      </c>
      <c r="H68" s="238" t="s">
        <v>13</v>
      </c>
    </row>
    <row r="69" spans="1:8" ht="18.75">
      <c r="A69" s="177" t="s">
        <v>171</v>
      </c>
      <c r="B69" s="257" t="s">
        <v>153</v>
      </c>
      <c r="C69" s="202">
        <v>2327.8</v>
      </c>
      <c r="D69" s="203">
        <v>1.1342882704126085</v>
      </c>
      <c r="E69" s="202">
        <v>1757.5</v>
      </c>
      <c r="F69" s="203">
        <v>1.2721946389030243</v>
      </c>
      <c r="G69" s="202">
        <v>570.3</v>
      </c>
      <c r="H69" s="205">
        <v>32.44950213371267</v>
      </c>
    </row>
    <row r="70" spans="1:8" ht="17.25" thickBot="1">
      <c r="A70" s="178"/>
      <c r="B70" s="258" t="s">
        <v>154</v>
      </c>
      <c r="C70" s="206">
        <v>294.9</v>
      </c>
      <c r="D70" s="207">
        <v>0.14369860423776878</v>
      </c>
      <c r="E70" s="206">
        <v>190.8</v>
      </c>
      <c r="F70" s="207">
        <v>0.13811364842258722</v>
      </c>
      <c r="G70" s="206">
        <v>104.1</v>
      </c>
      <c r="H70" s="208">
        <v>54.55974842767293</v>
      </c>
    </row>
    <row r="71" ht="17.25" thickTop="1"/>
    <row r="72" spans="1:8" ht="21.75" thickBot="1">
      <c r="A72" s="223"/>
      <c r="B72" s="224"/>
      <c r="C72" s="224"/>
      <c r="D72" s="224"/>
      <c r="E72" s="224"/>
      <c r="F72" s="224"/>
      <c r="G72" s="224"/>
      <c r="H72" s="40" t="s">
        <v>25</v>
      </c>
    </row>
    <row r="73" spans="1:8" ht="21.75" thickTop="1">
      <c r="A73" s="168"/>
      <c r="B73" s="225"/>
      <c r="C73" s="226" t="s">
        <v>151</v>
      </c>
      <c r="D73" s="227"/>
      <c r="E73" s="227"/>
      <c r="F73" s="227"/>
      <c r="G73" s="228"/>
      <c r="H73" s="229"/>
    </row>
    <row r="74" spans="1:8" ht="16.5">
      <c r="A74" s="174"/>
      <c r="B74" s="230"/>
      <c r="C74" s="231" t="s">
        <v>174</v>
      </c>
      <c r="D74" s="232"/>
      <c r="E74" s="231" t="s">
        <v>113</v>
      </c>
      <c r="F74" s="232"/>
      <c r="G74" s="231" t="s">
        <v>29</v>
      </c>
      <c r="H74" s="233"/>
    </row>
    <row r="75" spans="1:8" ht="16.5">
      <c r="A75" s="174"/>
      <c r="B75" s="234"/>
      <c r="C75" s="235" t="s">
        <v>12</v>
      </c>
      <c r="D75" s="236" t="s">
        <v>13</v>
      </c>
      <c r="E75" s="235" t="s">
        <v>12</v>
      </c>
      <c r="F75" s="236" t="s">
        <v>13</v>
      </c>
      <c r="G75" s="237" t="s">
        <v>12</v>
      </c>
      <c r="H75" s="238" t="s">
        <v>13</v>
      </c>
    </row>
    <row r="76" spans="1:8" ht="18.75">
      <c r="A76" s="177" t="s">
        <v>175</v>
      </c>
      <c r="B76" s="257" t="s">
        <v>153</v>
      </c>
      <c r="C76" s="202">
        <v>2621.9</v>
      </c>
      <c r="D76" s="203">
        <v>1.1440382512564393</v>
      </c>
      <c r="E76" s="202">
        <v>1981.8</v>
      </c>
      <c r="F76" s="203">
        <v>1.269919792178632</v>
      </c>
      <c r="G76" s="202">
        <v>640.1</v>
      </c>
      <c r="H76" s="205">
        <v>32.29892017357958</v>
      </c>
    </row>
    <row r="77" spans="1:8" ht="17.25" thickBot="1">
      <c r="A77" s="178"/>
      <c r="B77" s="258" t="s">
        <v>154</v>
      </c>
      <c r="C77" s="206">
        <v>322.4</v>
      </c>
      <c r="D77" s="207">
        <v>0.1406758199035341</v>
      </c>
      <c r="E77" s="206">
        <v>216.3</v>
      </c>
      <c r="F77" s="207">
        <v>0.13860311386024732</v>
      </c>
      <c r="G77" s="206">
        <v>106.1</v>
      </c>
      <c r="H77" s="208">
        <v>49.05224225612572</v>
      </c>
    </row>
    <row r="78" ht="17.25" thickTop="1"/>
    <row r="79" spans="1:8" ht="21.75" thickBot="1">
      <c r="A79" s="223"/>
      <c r="B79" s="224"/>
      <c r="C79" s="224"/>
      <c r="D79" s="224"/>
      <c r="E79" s="224"/>
      <c r="F79" s="224"/>
      <c r="G79" s="224"/>
      <c r="H79" s="40" t="s">
        <v>25</v>
      </c>
    </row>
    <row r="80" spans="1:8" ht="21.75" thickTop="1">
      <c r="A80" s="168"/>
      <c r="B80" s="225"/>
      <c r="C80" s="226" t="s">
        <v>151</v>
      </c>
      <c r="D80" s="227"/>
      <c r="E80" s="227"/>
      <c r="F80" s="227"/>
      <c r="G80" s="228"/>
      <c r="H80" s="229"/>
    </row>
    <row r="81" spans="1:8" ht="16.5">
      <c r="A81" s="174"/>
      <c r="B81" s="230"/>
      <c r="C81" s="231" t="s">
        <v>177</v>
      </c>
      <c r="D81" s="232"/>
      <c r="E81" s="231" t="s">
        <v>178</v>
      </c>
      <c r="F81" s="232"/>
      <c r="G81" s="231" t="s">
        <v>29</v>
      </c>
      <c r="H81" s="233"/>
    </row>
    <row r="82" spans="1:8" ht="16.5">
      <c r="A82" s="174"/>
      <c r="B82" s="234"/>
      <c r="C82" s="235" t="s">
        <v>12</v>
      </c>
      <c r="D82" s="236" t="s">
        <v>13</v>
      </c>
      <c r="E82" s="235" t="s">
        <v>12</v>
      </c>
      <c r="F82" s="236" t="s">
        <v>13</v>
      </c>
      <c r="G82" s="237" t="s">
        <v>12</v>
      </c>
      <c r="H82" s="238" t="s">
        <v>13</v>
      </c>
    </row>
    <row r="83" spans="1:8" ht="18.75">
      <c r="A83" s="177" t="s">
        <v>179</v>
      </c>
      <c r="B83" s="257" t="s">
        <v>153</v>
      </c>
      <c r="C83" s="202">
        <v>2904.8</v>
      </c>
      <c r="D83" s="203">
        <v>1.1554724636528173</v>
      </c>
      <c r="E83" s="202">
        <v>2190</v>
      </c>
      <c r="F83" s="203">
        <v>1.255946390014366</v>
      </c>
      <c r="G83" s="202">
        <v>714.8</v>
      </c>
      <c r="H83" s="205">
        <v>32.6392694063927</v>
      </c>
    </row>
    <row r="84" spans="1:8" ht="17.25" thickBot="1">
      <c r="A84" s="178"/>
      <c r="B84" s="258" t="s">
        <v>154</v>
      </c>
      <c r="C84" s="206">
        <v>380.3</v>
      </c>
      <c r="D84" s="207">
        <v>0.1512758805863283</v>
      </c>
      <c r="E84" s="206">
        <v>241.6</v>
      </c>
      <c r="F84" s="207">
        <v>0.138555546953183</v>
      </c>
      <c r="G84" s="206">
        <v>138.7</v>
      </c>
      <c r="H84" s="208">
        <v>57.408940397351</v>
      </c>
    </row>
    <row r="85" ht="17.25" thickTop="1"/>
    <row r="86" spans="1:8" ht="21.75" thickBot="1">
      <c r="A86" s="223"/>
      <c r="B86" s="224"/>
      <c r="C86" s="224"/>
      <c r="D86" s="224"/>
      <c r="E86" s="224"/>
      <c r="F86" s="224"/>
      <c r="G86" s="224"/>
      <c r="H86" s="40" t="s">
        <v>25</v>
      </c>
    </row>
    <row r="87" spans="1:8" ht="21.75" thickTop="1">
      <c r="A87" s="168"/>
      <c r="B87" s="169"/>
      <c r="C87" s="170" t="s">
        <v>151</v>
      </c>
      <c r="D87" s="171"/>
      <c r="E87" s="171"/>
      <c r="F87" s="171"/>
      <c r="G87" s="172"/>
      <c r="H87" s="173"/>
    </row>
    <row r="88" spans="1:8" ht="16.5">
      <c r="A88" s="174"/>
      <c r="B88" s="163"/>
      <c r="C88" s="164" t="s">
        <v>181</v>
      </c>
      <c r="D88" s="165"/>
      <c r="E88" s="164" t="s">
        <v>182</v>
      </c>
      <c r="F88" s="165"/>
      <c r="G88" s="164" t="s">
        <v>29</v>
      </c>
      <c r="H88" s="175"/>
    </row>
    <row r="89" spans="1:8" ht="16.5">
      <c r="A89" s="174"/>
      <c r="B89" s="166"/>
      <c r="C89" s="183" t="s">
        <v>12</v>
      </c>
      <c r="D89" s="184" t="s">
        <v>13</v>
      </c>
      <c r="E89" s="183" t="s">
        <v>12</v>
      </c>
      <c r="F89" s="184" t="s">
        <v>13</v>
      </c>
      <c r="G89" s="167" t="s">
        <v>12</v>
      </c>
      <c r="H89" s="176" t="s">
        <v>13</v>
      </c>
    </row>
    <row r="90" spans="1:8" ht="18.75">
      <c r="A90" s="177" t="s">
        <v>180</v>
      </c>
      <c r="B90" s="257" t="s">
        <v>153</v>
      </c>
      <c r="C90" s="202">
        <v>325.9</v>
      </c>
      <c r="D90" s="203">
        <v>1.3887350111218115</v>
      </c>
      <c r="E90" s="202">
        <v>230.3</v>
      </c>
      <c r="F90" s="203">
        <v>1.1963574215198884</v>
      </c>
      <c r="G90" s="202">
        <v>95.6</v>
      </c>
      <c r="H90" s="205">
        <v>41.511072514112016</v>
      </c>
    </row>
    <row r="91" spans="1:8" ht="17.25" thickBot="1">
      <c r="A91" s="178"/>
      <c r="B91" s="258" t="s">
        <v>154</v>
      </c>
      <c r="C91" s="206">
        <v>77.2</v>
      </c>
      <c r="D91" s="207">
        <v>0.32896699250875683</v>
      </c>
      <c r="E91" s="206">
        <v>38.4</v>
      </c>
      <c r="F91" s="207">
        <v>0.1994794832234638</v>
      </c>
      <c r="G91" s="206">
        <v>38.8</v>
      </c>
      <c r="H91" s="208">
        <v>101.0416666666667</v>
      </c>
    </row>
    <row r="92" ht="17.25" thickTop="1"/>
    <row r="93" spans="1:8" ht="21.75" thickBot="1">
      <c r="A93" s="223"/>
      <c r="B93" s="224"/>
      <c r="C93" s="224"/>
      <c r="D93" s="224"/>
      <c r="E93" s="224"/>
      <c r="F93" s="224"/>
      <c r="G93" s="224"/>
      <c r="H93" s="40" t="s">
        <v>25</v>
      </c>
    </row>
    <row r="94" spans="1:8" ht="21.75" thickTop="1">
      <c r="A94" s="168"/>
      <c r="B94" s="169"/>
      <c r="C94" s="170" t="s">
        <v>151</v>
      </c>
      <c r="D94" s="171"/>
      <c r="E94" s="171"/>
      <c r="F94" s="171"/>
      <c r="G94" s="172"/>
      <c r="H94" s="173"/>
    </row>
    <row r="95" spans="1:8" ht="16.5">
      <c r="A95" s="174"/>
      <c r="B95" s="163"/>
      <c r="C95" s="164" t="s">
        <v>185</v>
      </c>
      <c r="D95" s="165"/>
      <c r="E95" s="164" t="s">
        <v>156</v>
      </c>
      <c r="F95" s="165"/>
      <c r="G95" s="164" t="s">
        <v>29</v>
      </c>
      <c r="H95" s="175"/>
    </row>
    <row r="96" spans="1:8" ht="16.5">
      <c r="A96" s="174"/>
      <c r="B96" s="166"/>
      <c r="C96" s="183" t="s">
        <v>12</v>
      </c>
      <c r="D96" s="184" t="s">
        <v>13</v>
      </c>
      <c r="E96" s="183" t="s">
        <v>12</v>
      </c>
      <c r="F96" s="184" t="s">
        <v>13</v>
      </c>
      <c r="G96" s="167" t="s">
        <v>12</v>
      </c>
      <c r="H96" s="176" t="s">
        <v>13</v>
      </c>
    </row>
    <row r="97" spans="1:8" ht="18.75">
      <c r="A97" s="177" t="s">
        <v>184</v>
      </c>
      <c r="B97" s="255" t="s">
        <v>153</v>
      </c>
      <c r="C97" s="202">
        <v>536.2</v>
      </c>
      <c r="D97" s="203">
        <v>1.2243518607316886</v>
      </c>
      <c r="E97" s="202">
        <v>400.5</v>
      </c>
      <c r="F97" s="203">
        <v>1.143279628212887</v>
      </c>
      <c r="G97" s="202">
        <v>135.7</v>
      </c>
      <c r="H97" s="205">
        <v>33.88264669163548</v>
      </c>
    </row>
    <row r="98" spans="1:8" ht="17.25" thickBot="1">
      <c r="A98" s="178"/>
      <c r="B98" s="256" t="s">
        <v>154</v>
      </c>
      <c r="C98" s="206">
        <v>109</v>
      </c>
      <c r="D98" s="207">
        <v>0.24888913245011943</v>
      </c>
      <c r="E98" s="206">
        <v>64.5</v>
      </c>
      <c r="F98" s="207">
        <v>0.18412368544252483</v>
      </c>
      <c r="G98" s="206">
        <v>44.5</v>
      </c>
      <c r="H98" s="208">
        <v>68.99224806201549</v>
      </c>
    </row>
    <row r="99" ht="17.25" thickTop="1"/>
    <row r="100" spans="1:8" ht="21.75" thickBot="1">
      <c r="A100" s="223"/>
      <c r="B100" s="224"/>
      <c r="C100" s="224"/>
      <c r="D100" s="224"/>
      <c r="E100" s="224"/>
      <c r="F100" s="224"/>
      <c r="G100" s="224"/>
      <c r="H100" s="40" t="s">
        <v>25</v>
      </c>
    </row>
    <row r="101" spans="1:8" ht="21.75" thickTop="1">
      <c r="A101" s="168"/>
      <c r="B101" s="169"/>
      <c r="C101" s="170" t="s">
        <v>151</v>
      </c>
      <c r="D101" s="171"/>
      <c r="E101" s="171"/>
      <c r="F101" s="171"/>
      <c r="G101" s="172"/>
      <c r="H101" s="173"/>
    </row>
    <row r="102" spans="1:8" ht="16.5">
      <c r="A102" s="174"/>
      <c r="B102" s="163"/>
      <c r="C102" s="164" t="s">
        <v>191</v>
      </c>
      <c r="D102" s="165"/>
      <c r="E102" s="164" t="s">
        <v>159</v>
      </c>
      <c r="F102" s="165"/>
      <c r="G102" s="164" t="s">
        <v>29</v>
      </c>
      <c r="H102" s="175"/>
    </row>
    <row r="103" spans="1:8" ht="16.5">
      <c r="A103" s="174"/>
      <c r="B103" s="166"/>
      <c r="C103" s="183" t="s">
        <v>12</v>
      </c>
      <c r="D103" s="184" t="s">
        <v>13</v>
      </c>
      <c r="E103" s="183" t="s">
        <v>12</v>
      </c>
      <c r="F103" s="184" t="s">
        <v>13</v>
      </c>
      <c r="G103" s="167" t="s">
        <v>12</v>
      </c>
      <c r="H103" s="176" t="s">
        <v>13</v>
      </c>
    </row>
    <row r="104" spans="1:8" ht="18.75">
      <c r="A104" s="177" t="s">
        <v>190</v>
      </c>
      <c r="B104" s="255" t="s">
        <v>153</v>
      </c>
      <c r="C104" s="202">
        <v>855.9</v>
      </c>
      <c r="D104" s="203">
        <v>1.2357675215057333</v>
      </c>
      <c r="E104" s="202">
        <v>632.7</v>
      </c>
      <c r="F104" s="203">
        <v>1.11277216926378</v>
      </c>
      <c r="G104" s="202">
        <v>223.2</v>
      </c>
      <c r="H104" s="205">
        <v>35.27738264580369</v>
      </c>
    </row>
    <row r="105" spans="1:8" ht="17.25" thickBot="1">
      <c r="A105" s="178"/>
      <c r="B105" s="256" t="s">
        <v>154</v>
      </c>
      <c r="C105" s="206">
        <v>156.6</v>
      </c>
      <c r="D105" s="207">
        <v>0.22610257491272093</v>
      </c>
      <c r="E105" s="206">
        <v>99.8</v>
      </c>
      <c r="F105" s="207">
        <v>0.17552499208554645</v>
      </c>
      <c r="G105" s="206">
        <v>56.8</v>
      </c>
      <c r="H105" s="208">
        <v>56.91382765531061</v>
      </c>
    </row>
    <row r="106" ht="17.25" thickTop="1"/>
    <row r="107" spans="1:8" ht="21.75" thickBot="1">
      <c r="A107" s="223"/>
      <c r="B107" s="224"/>
      <c r="C107" s="224"/>
      <c r="D107" s="224"/>
      <c r="E107" s="224"/>
      <c r="F107" s="224"/>
      <c r="G107" s="224"/>
      <c r="H107" s="40" t="s">
        <v>25</v>
      </c>
    </row>
    <row r="108" spans="1:8" ht="21.75" thickTop="1">
      <c r="A108" s="168"/>
      <c r="B108" s="169"/>
      <c r="C108" s="170" t="s">
        <v>151</v>
      </c>
      <c r="D108" s="171"/>
      <c r="E108" s="171"/>
      <c r="F108" s="171"/>
      <c r="G108" s="172"/>
      <c r="H108" s="173"/>
    </row>
    <row r="109" spans="1:8" ht="16.5">
      <c r="A109" s="174"/>
      <c r="B109" s="163"/>
      <c r="C109" s="164" t="s">
        <v>195</v>
      </c>
      <c r="D109" s="165"/>
      <c r="E109" s="164" t="s">
        <v>131</v>
      </c>
      <c r="F109" s="165"/>
      <c r="G109" s="164" t="s">
        <v>29</v>
      </c>
      <c r="H109" s="175"/>
    </row>
    <row r="110" spans="1:8" ht="16.5">
      <c r="A110" s="174"/>
      <c r="B110" s="166"/>
      <c r="C110" s="183" t="s">
        <v>12</v>
      </c>
      <c r="D110" s="184" t="s">
        <v>13</v>
      </c>
      <c r="E110" s="183" t="s">
        <v>12</v>
      </c>
      <c r="F110" s="184" t="s">
        <v>13</v>
      </c>
      <c r="G110" s="167" t="s">
        <v>12</v>
      </c>
      <c r="H110" s="176" t="s">
        <v>13</v>
      </c>
    </row>
    <row r="111" spans="1:8" ht="18.75">
      <c r="A111" s="177" t="s">
        <v>192</v>
      </c>
      <c r="B111" s="255" t="s">
        <v>153</v>
      </c>
      <c r="C111" s="202">
        <v>1152.3</v>
      </c>
      <c r="D111" s="203">
        <v>1.2308517263221534</v>
      </c>
      <c r="E111" s="202">
        <v>850.9</v>
      </c>
      <c r="F111" s="203">
        <v>1.11611154032312</v>
      </c>
      <c r="G111" s="202">
        <v>301.4</v>
      </c>
      <c r="H111" s="205">
        <v>35.42131860383124</v>
      </c>
    </row>
    <row r="112" spans="1:8" ht="17.25" thickBot="1">
      <c r="A112" s="178"/>
      <c r="B112" s="256" t="s">
        <v>154</v>
      </c>
      <c r="C112" s="206">
        <v>212.3</v>
      </c>
      <c r="D112" s="207">
        <v>0.226772386963632</v>
      </c>
      <c r="E112" s="206">
        <v>133.7</v>
      </c>
      <c r="F112" s="207">
        <v>0.17537209183358932</v>
      </c>
      <c r="G112" s="206">
        <v>78.6</v>
      </c>
      <c r="H112" s="208">
        <v>58.78833208676142</v>
      </c>
    </row>
    <row r="113" ht="17.25" thickTop="1"/>
    <row r="114" spans="1:8" ht="21.75" thickBot="1">
      <c r="A114" s="223"/>
      <c r="B114" s="224"/>
      <c r="C114" s="224"/>
      <c r="D114" s="224"/>
      <c r="E114" s="224"/>
      <c r="F114" s="224"/>
      <c r="G114" s="224"/>
      <c r="H114" s="40" t="s">
        <v>25</v>
      </c>
    </row>
    <row r="115" spans="1:8" ht="21.75" thickTop="1">
      <c r="A115" s="168"/>
      <c r="B115" s="169"/>
      <c r="C115" s="170" t="s">
        <v>151</v>
      </c>
      <c r="D115" s="171"/>
      <c r="E115" s="171"/>
      <c r="F115" s="171"/>
      <c r="G115" s="172"/>
      <c r="H115" s="173"/>
    </row>
    <row r="116" spans="1:8" ht="16.5">
      <c r="A116" s="174"/>
      <c r="B116" s="163"/>
      <c r="C116" s="164" t="s">
        <v>200</v>
      </c>
      <c r="D116" s="165"/>
      <c r="E116" s="164" t="s">
        <v>162</v>
      </c>
      <c r="F116" s="165"/>
      <c r="G116" s="164" t="s">
        <v>29</v>
      </c>
      <c r="H116" s="175"/>
    </row>
    <row r="117" spans="1:8" ht="16.5">
      <c r="A117" s="174"/>
      <c r="B117" s="166"/>
      <c r="C117" s="183" t="s">
        <v>12</v>
      </c>
      <c r="D117" s="184" t="s">
        <v>13</v>
      </c>
      <c r="E117" s="183" t="s">
        <v>12</v>
      </c>
      <c r="F117" s="184" t="s">
        <v>13</v>
      </c>
      <c r="G117" s="167" t="s">
        <v>12</v>
      </c>
      <c r="H117" s="176" t="s">
        <v>13</v>
      </c>
    </row>
    <row r="118" spans="1:8" ht="18.75">
      <c r="A118" s="177" t="s">
        <v>199</v>
      </c>
      <c r="B118" s="255" t="s">
        <v>153</v>
      </c>
      <c r="C118" s="202">
        <v>1452.2</v>
      </c>
      <c r="D118" s="203">
        <v>1.2074609479258562</v>
      </c>
      <c r="E118" s="202">
        <v>1087.8</v>
      </c>
      <c r="F118" s="203">
        <v>1.103535309985077</v>
      </c>
      <c r="G118" s="202">
        <v>364.4</v>
      </c>
      <c r="H118" s="205">
        <v>33.498804927376355</v>
      </c>
    </row>
    <row r="119" spans="1:8" ht="17.25" thickBot="1">
      <c r="A119" s="178"/>
      <c r="B119" s="256" t="s">
        <v>154</v>
      </c>
      <c r="C119" s="206">
        <v>258.3</v>
      </c>
      <c r="D119" s="207">
        <v>0.2147687390505775</v>
      </c>
      <c r="E119" s="206">
        <v>163.6</v>
      </c>
      <c r="F119" s="207">
        <v>0.16596651655962366</v>
      </c>
      <c r="G119" s="206">
        <v>94.7</v>
      </c>
      <c r="H119" s="208">
        <v>57.885085574572145</v>
      </c>
    </row>
    <row r="120" ht="17.25" thickTop="1"/>
    <row r="121" spans="1:8" ht="21.75" thickBot="1">
      <c r="A121" s="223"/>
      <c r="B121" s="224"/>
      <c r="C121" s="224"/>
      <c r="D121" s="224"/>
      <c r="E121" s="224"/>
      <c r="F121" s="224"/>
      <c r="G121" s="224"/>
      <c r="H121" s="40" t="s">
        <v>25</v>
      </c>
    </row>
    <row r="122" spans="1:8" ht="21.75" thickTop="1">
      <c r="A122" s="168"/>
      <c r="B122" s="169"/>
      <c r="C122" s="170" t="s">
        <v>151</v>
      </c>
      <c r="D122" s="171"/>
      <c r="E122" s="171"/>
      <c r="F122" s="171"/>
      <c r="G122" s="172"/>
      <c r="H122" s="173"/>
    </row>
    <row r="123" spans="1:8" ht="16.5">
      <c r="A123" s="174"/>
      <c r="B123" s="163"/>
      <c r="C123" s="164" t="s">
        <v>203</v>
      </c>
      <c r="D123" s="165"/>
      <c r="E123" s="164" t="s">
        <v>164</v>
      </c>
      <c r="F123" s="165"/>
      <c r="G123" s="164" t="s">
        <v>29</v>
      </c>
      <c r="H123" s="175"/>
    </row>
    <row r="124" spans="1:8" ht="16.5">
      <c r="A124" s="174"/>
      <c r="B124" s="166"/>
      <c r="C124" s="183" t="s">
        <v>12</v>
      </c>
      <c r="D124" s="184" t="s">
        <v>13</v>
      </c>
      <c r="E124" s="183" t="s">
        <v>12</v>
      </c>
      <c r="F124" s="184" t="s">
        <v>13</v>
      </c>
      <c r="G124" s="167" t="s">
        <v>12</v>
      </c>
      <c r="H124" s="176" t="s">
        <v>13</v>
      </c>
    </row>
    <row r="125" spans="1:8" ht="18.75">
      <c r="A125" s="177" t="s">
        <v>205</v>
      </c>
      <c r="B125" s="255" t="s">
        <v>153</v>
      </c>
      <c r="C125" s="202">
        <v>1706.4</v>
      </c>
      <c r="D125" s="203">
        <v>1.1844554794948434</v>
      </c>
      <c r="E125" s="202">
        <v>1306</v>
      </c>
      <c r="F125" s="203">
        <v>1.0908723387016614</v>
      </c>
      <c r="G125" s="202">
        <v>400.4</v>
      </c>
      <c r="H125" s="205">
        <v>30.658499234303214</v>
      </c>
    </row>
    <row r="126" spans="1:8" ht="17.25" thickBot="1">
      <c r="A126" s="178"/>
      <c r="B126" s="256" t="s">
        <v>154</v>
      </c>
      <c r="C126" s="206">
        <v>289.2</v>
      </c>
      <c r="D126" s="207">
        <v>0.2007410482125578</v>
      </c>
      <c r="E126" s="206">
        <v>193.3</v>
      </c>
      <c r="F126" s="207">
        <v>0.16145912945714486</v>
      </c>
      <c r="G126" s="206">
        <v>95.9</v>
      </c>
      <c r="H126" s="208">
        <v>49.61200206932228</v>
      </c>
    </row>
    <row r="127" ht="17.25" thickTop="1"/>
    <row r="129" spans="1:8" ht="21.75" thickBot="1">
      <c r="A129" s="223"/>
      <c r="B129" s="224"/>
      <c r="C129" s="224"/>
      <c r="D129" s="224"/>
      <c r="E129" s="224"/>
      <c r="F129" s="224"/>
      <c r="G129" s="224"/>
      <c r="H129" s="40" t="s">
        <v>25</v>
      </c>
    </row>
    <row r="130" spans="1:8" ht="21.75" thickTop="1">
      <c r="A130" s="168"/>
      <c r="B130" s="169"/>
      <c r="C130" s="170" t="s">
        <v>151</v>
      </c>
      <c r="D130" s="171"/>
      <c r="E130" s="171"/>
      <c r="F130" s="171"/>
      <c r="G130" s="172"/>
      <c r="H130" s="173"/>
    </row>
    <row r="131" spans="1:8" ht="16.5">
      <c r="A131" s="174"/>
      <c r="B131" s="163"/>
      <c r="C131" s="164" t="s">
        <v>209</v>
      </c>
      <c r="D131" s="165"/>
      <c r="E131" s="164" t="s">
        <v>139</v>
      </c>
      <c r="F131" s="165"/>
      <c r="G131" s="164" t="s">
        <v>29</v>
      </c>
      <c r="H131" s="175"/>
    </row>
    <row r="132" spans="1:8" ht="16.5">
      <c r="A132" s="174"/>
      <c r="B132" s="166"/>
      <c r="C132" s="183" t="s">
        <v>12</v>
      </c>
      <c r="D132" s="184" t="s">
        <v>13</v>
      </c>
      <c r="E132" s="183" t="s">
        <v>12</v>
      </c>
      <c r="F132" s="184" t="s">
        <v>13</v>
      </c>
      <c r="G132" s="167" t="s">
        <v>12</v>
      </c>
      <c r="H132" s="176" t="s">
        <v>13</v>
      </c>
    </row>
    <row r="133" spans="1:8" ht="18.75">
      <c r="A133" s="177" t="s">
        <v>206</v>
      </c>
      <c r="B133" s="255" t="s">
        <v>153</v>
      </c>
      <c r="C133" s="202">
        <v>1978.1</v>
      </c>
      <c r="D133" s="203">
        <v>1.1715256662493292</v>
      </c>
      <c r="E133" s="202">
        <v>1539.3</v>
      </c>
      <c r="F133" s="203">
        <v>1.0881767437125682</v>
      </c>
      <c r="G133" s="202">
        <v>438.8</v>
      </c>
      <c r="H133" s="205">
        <v>28.506463977132455</v>
      </c>
    </row>
    <row r="134" spans="1:8" ht="17.25" thickBot="1">
      <c r="A134" s="178"/>
      <c r="B134" s="256" t="s">
        <v>154</v>
      </c>
      <c r="C134" s="206">
        <v>317.4</v>
      </c>
      <c r="D134" s="207">
        <v>0.1879794987450266</v>
      </c>
      <c r="E134" s="206">
        <v>228.9</v>
      </c>
      <c r="F134" s="207">
        <v>0.16181618699136416</v>
      </c>
      <c r="G134" s="206">
        <v>88.5</v>
      </c>
      <c r="H134" s="208">
        <v>38.66317169069462</v>
      </c>
    </row>
    <row r="135" ht="17.25" thickTop="1"/>
    <row r="136" spans="1:8" ht="21.75" thickBot="1">
      <c r="A136" s="223"/>
      <c r="B136" s="224"/>
      <c r="C136" s="224"/>
      <c r="D136" s="224"/>
      <c r="E136" s="224"/>
      <c r="F136" s="224"/>
      <c r="G136" s="224"/>
      <c r="H136" s="40" t="s">
        <v>25</v>
      </c>
    </row>
    <row r="137" spans="1:8" ht="21.75" thickTop="1">
      <c r="A137" s="168"/>
      <c r="B137" s="169"/>
      <c r="C137" s="170" t="s">
        <v>151</v>
      </c>
      <c r="D137" s="171"/>
      <c r="E137" s="171"/>
      <c r="F137" s="171"/>
      <c r="G137" s="172"/>
      <c r="H137" s="173"/>
    </row>
    <row r="138" spans="1:8" ht="16.5">
      <c r="A138" s="174"/>
      <c r="B138" s="163"/>
      <c r="C138" s="164" t="s">
        <v>216</v>
      </c>
      <c r="D138" s="165"/>
      <c r="E138" s="164" t="s">
        <v>214</v>
      </c>
      <c r="F138" s="165"/>
      <c r="G138" s="164" t="s">
        <v>29</v>
      </c>
      <c r="H138" s="175"/>
    </row>
    <row r="139" spans="1:8" ht="16.5">
      <c r="A139" s="174"/>
      <c r="B139" s="166"/>
      <c r="C139" s="183" t="s">
        <v>12</v>
      </c>
      <c r="D139" s="184" t="s">
        <v>13</v>
      </c>
      <c r="E139" s="183" t="s">
        <v>12</v>
      </c>
      <c r="F139" s="184" t="s">
        <v>13</v>
      </c>
      <c r="G139" s="167" t="s">
        <v>12</v>
      </c>
      <c r="H139" s="176" t="s">
        <v>13</v>
      </c>
    </row>
    <row r="140" spans="1:8" ht="18.75">
      <c r="A140" s="177" t="s">
        <v>215</v>
      </c>
      <c r="B140" s="255" t="s">
        <v>153</v>
      </c>
      <c r="C140" s="202">
        <v>2290.4</v>
      </c>
      <c r="D140" s="203">
        <v>1.192896163763852</v>
      </c>
      <c r="E140" s="202">
        <v>1811</v>
      </c>
      <c r="F140" s="203">
        <v>1.1094638306214468</v>
      </c>
      <c r="G140" s="202">
        <v>479.4</v>
      </c>
      <c r="H140" s="205">
        <v>26.471562672556615</v>
      </c>
    </row>
    <row r="141" spans="1:8" ht="17.25" thickBot="1">
      <c r="A141" s="178"/>
      <c r="B141" s="256" t="s">
        <v>154</v>
      </c>
      <c r="C141" s="206">
        <v>341.7</v>
      </c>
      <c r="D141" s="207">
        <v>0.17796569121468225</v>
      </c>
      <c r="E141" s="206">
        <v>255.1</v>
      </c>
      <c r="F141" s="207">
        <v>0.15628063124877473</v>
      </c>
      <c r="G141" s="206">
        <v>86.6</v>
      </c>
      <c r="H141" s="208">
        <v>33.947471579772625</v>
      </c>
    </row>
    <row r="142" ht="17.25" thickTop="1"/>
    <row r="143" spans="1:8" ht="21.75" thickBot="1">
      <c r="A143" s="223"/>
      <c r="B143" s="224"/>
      <c r="C143" s="224"/>
      <c r="D143" s="224"/>
      <c r="E143" s="224"/>
      <c r="F143" s="224"/>
      <c r="G143" s="224"/>
      <c r="H143" s="40" t="s">
        <v>25</v>
      </c>
    </row>
    <row r="144" spans="1:8" ht="21.75" thickTop="1">
      <c r="A144" s="168"/>
      <c r="B144" s="169"/>
      <c r="C144" s="170" t="s">
        <v>151</v>
      </c>
      <c r="D144" s="171"/>
      <c r="E144" s="171"/>
      <c r="F144" s="171"/>
      <c r="G144" s="172"/>
      <c r="H144" s="173"/>
    </row>
    <row r="145" spans="1:8" ht="16.5">
      <c r="A145" s="174"/>
      <c r="B145" s="163"/>
      <c r="C145" s="164" t="s">
        <v>226</v>
      </c>
      <c r="D145" s="165"/>
      <c r="E145" s="164" t="s">
        <v>170</v>
      </c>
      <c r="F145" s="165"/>
      <c r="G145" s="164" t="s">
        <v>29</v>
      </c>
      <c r="H145" s="175"/>
    </row>
    <row r="146" spans="1:8" ht="16.5">
      <c r="A146" s="174"/>
      <c r="B146" s="166"/>
      <c r="C146" s="183" t="s">
        <v>12</v>
      </c>
      <c r="D146" s="184" t="s">
        <v>13</v>
      </c>
      <c r="E146" s="183" t="s">
        <v>12</v>
      </c>
      <c r="F146" s="184" t="s">
        <v>13</v>
      </c>
      <c r="G146" s="167" t="s">
        <v>12</v>
      </c>
      <c r="H146" s="176" t="s">
        <v>13</v>
      </c>
    </row>
    <row r="147" spans="1:8" ht="18.75">
      <c r="A147" s="177" t="s">
        <v>225</v>
      </c>
      <c r="B147" s="255" t="s">
        <v>153</v>
      </c>
      <c r="C147" s="202">
        <v>2598.2</v>
      </c>
      <c r="D147" s="203">
        <v>1.209476013207318</v>
      </c>
      <c r="E147" s="202">
        <v>2050.3</v>
      </c>
      <c r="F147" s="203">
        <v>1.115199577917928</v>
      </c>
      <c r="G147" s="202">
        <v>547.9</v>
      </c>
      <c r="H147" s="205">
        <v>26.722918597278422</v>
      </c>
    </row>
    <row r="148" spans="1:8" ht="17.25" thickBot="1">
      <c r="A148" s="178"/>
      <c r="B148" s="256" t="s">
        <v>154</v>
      </c>
      <c r="C148" s="206">
        <v>369.1</v>
      </c>
      <c r="D148" s="207">
        <v>0.17181802650866795</v>
      </c>
      <c r="E148" s="206">
        <v>276</v>
      </c>
      <c r="F148" s="207">
        <v>0.15012197410395947</v>
      </c>
      <c r="G148" s="206">
        <v>93.1</v>
      </c>
      <c r="H148" s="208">
        <v>33.73188405797103</v>
      </c>
    </row>
    <row r="149" ht="17.25" thickTop="1"/>
    <row r="150" spans="1:8" ht="21.75" thickBot="1">
      <c r="A150" s="223"/>
      <c r="B150" s="224"/>
      <c r="C150" s="224"/>
      <c r="D150" s="224"/>
      <c r="E150" s="224"/>
      <c r="F150" s="224"/>
      <c r="G150" s="224"/>
      <c r="H150" s="40" t="s">
        <v>25</v>
      </c>
    </row>
    <row r="151" spans="1:8" ht="21.75" thickTop="1">
      <c r="A151" s="168"/>
      <c r="B151" s="169"/>
      <c r="C151" s="170" t="s">
        <v>151</v>
      </c>
      <c r="D151" s="171"/>
      <c r="E151" s="171"/>
      <c r="F151" s="171"/>
      <c r="G151" s="172"/>
      <c r="H151" s="173"/>
    </row>
    <row r="152" spans="1:8" ht="16.5">
      <c r="A152" s="174"/>
      <c r="B152" s="163"/>
      <c r="C152" s="164" t="s">
        <v>228</v>
      </c>
      <c r="D152" s="165"/>
      <c r="E152" s="164" t="s">
        <v>149</v>
      </c>
      <c r="F152" s="165"/>
      <c r="G152" s="164" t="s">
        <v>29</v>
      </c>
      <c r="H152" s="175"/>
    </row>
    <row r="153" spans="1:8" ht="16.5">
      <c r="A153" s="174"/>
      <c r="B153" s="166"/>
      <c r="C153" s="183" t="s">
        <v>12</v>
      </c>
      <c r="D153" s="184" t="s">
        <v>13</v>
      </c>
      <c r="E153" s="183" t="s">
        <v>12</v>
      </c>
      <c r="F153" s="184" t="s">
        <v>13</v>
      </c>
      <c r="G153" s="167" t="s">
        <v>12</v>
      </c>
      <c r="H153" s="176" t="s">
        <v>13</v>
      </c>
    </row>
    <row r="154" spans="1:8" ht="18.75">
      <c r="A154" s="177" t="s">
        <v>227</v>
      </c>
      <c r="B154" s="255" t="s">
        <v>153</v>
      </c>
      <c r="C154" s="202">
        <v>2952.8</v>
      </c>
      <c r="D154" s="203">
        <v>1.2379710991940696</v>
      </c>
      <c r="E154" s="202">
        <v>2318.8</v>
      </c>
      <c r="F154" s="203">
        <v>1.130842826112189</v>
      </c>
      <c r="G154" s="202">
        <v>634</v>
      </c>
      <c r="H154" s="205">
        <v>27.341728480248406</v>
      </c>
    </row>
    <row r="155" spans="1:8" ht="17.25" thickBot="1">
      <c r="A155" s="178"/>
      <c r="B155" s="256" t="s">
        <v>154</v>
      </c>
      <c r="C155" s="206">
        <v>407.1</v>
      </c>
      <c r="D155" s="207">
        <v>0.17067801221955625</v>
      </c>
      <c r="E155" s="206">
        <v>294.9</v>
      </c>
      <c r="F155" s="207">
        <v>0.143818160005384</v>
      </c>
      <c r="G155" s="206">
        <v>112.2</v>
      </c>
      <c r="H155" s="208">
        <v>38.04679552390642</v>
      </c>
    </row>
    <row r="156" ht="17.25" thickTop="1"/>
    <row r="157" spans="1:8" ht="21.75" thickBot="1">
      <c r="A157" s="223"/>
      <c r="B157" s="224"/>
      <c r="C157" s="224"/>
      <c r="D157" s="224"/>
      <c r="E157" s="224"/>
      <c r="F157" s="224"/>
      <c r="G157" s="224"/>
      <c r="H157" s="40" t="s">
        <v>25</v>
      </c>
    </row>
    <row r="158" spans="1:8" ht="21.75" thickTop="1">
      <c r="A158" s="168"/>
      <c r="B158" s="169"/>
      <c r="C158" s="170" t="s">
        <v>151</v>
      </c>
      <c r="D158" s="171"/>
      <c r="E158" s="171"/>
      <c r="F158" s="171"/>
      <c r="G158" s="172"/>
      <c r="H158" s="173"/>
    </row>
    <row r="159" spans="1:8" ht="16.5">
      <c r="A159" s="174"/>
      <c r="B159" s="163"/>
      <c r="C159" s="164" t="s">
        <v>231</v>
      </c>
      <c r="D159" s="165"/>
      <c r="E159" s="164" t="s">
        <v>174</v>
      </c>
      <c r="F159" s="165"/>
      <c r="G159" s="164" t="s">
        <v>29</v>
      </c>
      <c r="H159" s="175"/>
    </row>
    <row r="160" spans="1:8" ht="16.5">
      <c r="A160" s="174"/>
      <c r="B160" s="166"/>
      <c r="C160" s="183" t="s">
        <v>12</v>
      </c>
      <c r="D160" s="184" t="s">
        <v>13</v>
      </c>
      <c r="E160" s="183" t="s">
        <v>12</v>
      </c>
      <c r="F160" s="184" t="s">
        <v>13</v>
      </c>
      <c r="G160" s="167" t="s">
        <v>12</v>
      </c>
      <c r="H160" s="176" t="s">
        <v>13</v>
      </c>
    </row>
    <row r="161" spans="1:8" ht="18.75">
      <c r="A161" s="177" t="s">
        <v>230</v>
      </c>
      <c r="B161" s="255" t="s">
        <v>153</v>
      </c>
      <c r="C161" s="202">
        <v>3289</v>
      </c>
      <c r="D161" s="203">
        <v>1.2650491422936045</v>
      </c>
      <c r="E161" s="202">
        <v>2612.9</v>
      </c>
      <c r="F161" s="203">
        <v>1.1409500595823168</v>
      </c>
      <c r="G161" s="202">
        <v>676.1</v>
      </c>
      <c r="H161" s="205">
        <v>25.87546404378276</v>
      </c>
    </row>
    <row r="162" spans="1:8" ht="17.25" thickBot="1">
      <c r="A162" s="178"/>
      <c r="B162" s="256" t="s">
        <v>154</v>
      </c>
      <c r="C162" s="206">
        <v>458.6</v>
      </c>
      <c r="D162" s="207">
        <v>0.1763914675146996</v>
      </c>
      <c r="E162" s="206">
        <v>322.4</v>
      </c>
      <c r="F162" s="207">
        <v>0.1407793253508894</v>
      </c>
      <c r="G162" s="206">
        <v>136.2</v>
      </c>
      <c r="H162" s="208">
        <v>42.24565756823824</v>
      </c>
    </row>
    <row r="163" ht="17.25" thickTop="1"/>
    <row r="164" spans="1:8" ht="21.75" thickBot="1">
      <c r="A164" s="223"/>
      <c r="B164" s="224"/>
      <c r="C164" s="224"/>
      <c r="D164" s="224"/>
      <c r="E164" s="224"/>
      <c r="F164" s="224"/>
      <c r="G164" s="224"/>
      <c r="H164" s="40" t="s">
        <v>25</v>
      </c>
    </row>
    <row r="165" spans="1:8" ht="21.75" thickTop="1">
      <c r="A165" s="168"/>
      <c r="B165" s="169"/>
      <c r="C165" s="170" t="s">
        <v>151</v>
      </c>
      <c r="D165" s="171"/>
      <c r="E165" s="171"/>
      <c r="F165" s="171"/>
      <c r="G165" s="172"/>
      <c r="H165" s="173"/>
    </row>
    <row r="166" spans="1:8" ht="16.5">
      <c r="A166" s="174"/>
      <c r="B166" s="163"/>
      <c r="C166" s="164" t="s">
        <v>236</v>
      </c>
      <c r="D166" s="165"/>
      <c r="E166" s="164" t="s">
        <v>177</v>
      </c>
      <c r="F166" s="165"/>
      <c r="G166" s="164" t="s">
        <v>29</v>
      </c>
      <c r="H166" s="175"/>
    </row>
    <row r="167" spans="1:8" ht="16.5">
      <c r="A167" s="174"/>
      <c r="B167" s="166"/>
      <c r="C167" s="183" t="s">
        <v>12</v>
      </c>
      <c r="D167" s="184" t="s">
        <v>13</v>
      </c>
      <c r="E167" s="183" t="s">
        <v>12</v>
      </c>
      <c r="F167" s="184" t="s">
        <v>13</v>
      </c>
      <c r="G167" s="167" t="s">
        <v>12</v>
      </c>
      <c r="H167" s="176" t="s">
        <v>13</v>
      </c>
    </row>
    <row r="168" spans="1:8" ht="18.75">
      <c r="A168" s="177" t="s">
        <v>235</v>
      </c>
      <c r="B168" s="255" t="s">
        <v>153</v>
      </c>
      <c r="C168" s="202">
        <v>3569.8</v>
      </c>
      <c r="D168" s="203">
        <v>1.267661250573498</v>
      </c>
      <c r="E168" s="202">
        <v>2902.2</v>
      </c>
      <c r="F168" s="203">
        <v>1.155167465847889</v>
      </c>
      <c r="G168" s="202">
        <v>667.6</v>
      </c>
      <c r="H168" s="205">
        <v>23.003238922196978</v>
      </c>
    </row>
    <row r="169" spans="1:8" ht="17.25" thickBot="1">
      <c r="A169" s="178"/>
      <c r="B169" s="256" t="s">
        <v>154</v>
      </c>
      <c r="C169" s="206">
        <v>505.5</v>
      </c>
      <c r="D169" s="207">
        <v>0.17950662842873638</v>
      </c>
      <c r="E169" s="206">
        <v>380.3</v>
      </c>
      <c r="F169" s="207">
        <v>0.1513714379649756</v>
      </c>
      <c r="G169" s="206">
        <v>125.2</v>
      </c>
      <c r="H169" s="208">
        <v>32.92137785958453</v>
      </c>
    </row>
    <row r="170" ht="17.25" thickTop="1"/>
    <row r="171" spans="1:8" ht="21.75" thickBot="1">
      <c r="A171" s="223"/>
      <c r="B171" s="224"/>
      <c r="C171" s="224"/>
      <c r="D171" s="224"/>
      <c r="E171" s="224"/>
      <c r="F171" s="224"/>
      <c r="G171" s="224"/>
      <c r="H171" s="40" t="s">
        <v>25</v>
      </c>
    </row>
    <row r="172" spans="1:8" ht="21.75" thickTop="1">
      <c r="A172" s="168"/>
      <c r="B172" s="275"/>
      <c r="C172" s="276" t="s">
        <v>151</v>
      </c>
      <c r="D172" s="277"/>
      <c r="E172" s="277"/>
      <c r="F172" s="277"/>
      <c r="G172" s="278"/>
      <c r="H172" s="279"/>
    </row>
    <row r="173" spans="1:8" ht="16.5">
      <c r="A173" s="174"/>
      <c r="B173" s="280"/>
      <c r="C173" s="281" t="s">
        <v>242</v>
      </c>
      <c r="D173" s="282"/>
      <c r="E173" s="281" t="s">
        <v>181</v>
      </c>
      <c r="F173" s="282"/>
      <c r="G173" s="281" t="s">
        <v>29</v>
      </c>
      <c r="H173" s="283"/>
    </row>
    <row r="174" spans="1:8" ht="16.5">
      <c r="A174" s="174"/>
      <c r="B174" s="284"/>
      <c r="C174" s="285" t="s">
        <v>12</v>
      </c>
      <c r="D174" s="286" t="s">
        <v>13</v>
      </c>
      <c r="E174" s="285" t="s">
        <v>12</v>
      </c>
      <c r="F174" s="286" t="s">
        <v>13</v>
      </c>
      <c r="G174" s="287" t="s">
        <v>12</v>
      </c>
      <c r="H174" s="288" t="s">
        <v>13</v>
      </c>
    </row>
    <row r="175" spans="1:8" ht="18.75">
      <c r="A175" s="177" t="s">
        <v>241</v>
      </c>
      <c r="B175" s="255" t="s">
        <v>153</v>
      </c>
      <c r="C175" s="202">
        <v>270.2</v>
      </c>
      <c r="D175" s="203">
        <v>1.3078222484668662</v>
      </c>
      <c r="E175" s="202">
        <v>324.9</v>
      </c>
      <c r="F175" s="203">
        <v>1.3851053217204465</v>
      </c>
      <c r="G175" s="202">
        <v>-54.7</v>
      </c>
      <c r="H175" s="205">
        <v>-16.83594952293013</v>
      </c>
    </row>
    <row r="176" spans="1:8" ht="19.5" customHeight="1" thickBot="1">
      <c r="A176" s="178"/>
      <c r="B176" s="256" t="s">
        <v>154</v>
      </c>
      <c r="C176" s="206">
        <v>40.7</v>
      </c>
      <c r="D176" s="207">
        <v>0.19699617140118975</v>
      </c>
      <c r="E176" s="206">
        <v>77.2</v>
      </c>
      <c r="F176" s="207">
        <v>0.3291170539760495</v>
      </c>
      <c r="G176" s="206">
        <v>-36.5</v>
      </c>
      <c r="H176" s="208">
        <v>-47.27979274611399</v>
      </c>
    </row>
    <row r="177" ht="17.25" thickTop="1"/>
    <row r="178" spans="1:8" ht="21.75" thickBot="1">
      <c r="A178" s="223"/>
      <c r="B178" s="224"/>
      <c r="C178" s="224"/>
      <c r="D178" s="224"/>
      <c r="E178" s="224"/>
      <c r="F178" s="224"/>
      <c r="G178" s="224"/>
      <c r="H178" s="40" t="s">
        <v>25</v>
      </c>
    </row>
    <row r="179" spans="1:8" ht="21.75" thickTop="1">
      <c r="A179" s="168"/>
      <c r="B179" s="275"/>
      <c r="C179" s="276" t="s">
        <v>151</v>
      </c>
      <c r="D179" s="277"/>
      <c r="E179" s="277"/>
      <c r="F179" s="277"/>
      <c r="G179" s="278"/>
      <c r="H179" s="279"/>
    </row>
    <row r="180" spans="1:8" ht="16.5">
      <c r="A180" s="174"/>
      <c r="B180" s="280"/>
      <c r="C180" s="281" t="s">
        <v>245</v>
      </c>
      <c r="D180" s="282"/>
      <c r="E180" s="281" t="s">
        <v>246</v>
      </c>
      <c r="F180" s="282"/>
      <c r="G180" s="281" t="s">
        <v>29</v>
      </c>
      <c r="H180" s="283"/>
    </row>
    <row r="181" spans="1:8" ht="16.5">
      <c r="A181" s="174"/>
      <c r="B181" s="284"/>
      <c r="C181" s="285" t="s">
        <v>12</v>
      </c>
      <c r="D181" s="286" t="s">
        <v>13</v>
      </c>
      <c r="E181" s="285" t="s">
        <v>12</v>
      </c>
      <c r="F181" s="286" t="s">
        <v>13</v>
      </c>
      <c r="G181" s="287" t="s">
        <v>12</v>
      </c>
      <c r="H181" s="288" t="s">
        <v>13</v>
      </c>
    </row>
    <row r="182" spans="1:8" ht="18.75">
      <c r="A182" s="177" t="s">
        <v>244</v>
      </c>
      <c r="B182" s="255" t="s">
        <v>153</v>
      </c>
      <c r="C182" s="202">
        <v>519.6</v>
      </c>
      <c r="D182" s="203">
        <v>1.2600670774737546</v>
      </c>
      <c r="E182" s="202">
        <v>532</v>
      </c>
      <c r="F182" s="203">
        <v>1.215638781619176</v>
      </c>
      <c r="G182" s="202">
        <v>-12.4</v>
      </c>
      <c r="H182" s="205">
        <v>-2.3308270676691722</v>
      </c>
    </row>
    <row r="183" spans="1:8" ht="19.5" customHeight="1" thickBot="1">
      <c r="A183" s="178"/>
      <c r="B183" s="256" t="s">
        <v>154</v>
      </c>
      <c r="C183" s="206">
        <v>71.2</v>
      </c>
      <c r="D183" s="207">
        <v>0.17266508066999872</v>
      </c>
      <c r="E183" s="206">
        <v>109</v>
      </c>
      <c r="F183" s="207">
        <v>0.24906884811370333</v>
      </c>
      <c r="G183" s="206">
        <v>-37.8</v>
      </c>
      <c r="H183" s="208">
        <v>-34.678899082568805</v>
      </c>
    </row>
    <row r="184" ht="17.25" thickTop="1"/>
    <row r="185" spans="1:8" ht="21.75" thickBot="1">
      <c r="A185" s="223"/>
      <c r="B185" s="224"/>
      <c r="C185" s="224"/>
      <c r="D185" s="224"/>
      <c r="E185" s="224"/>
      <c r="F185" s="224"/>
      <c r="G185" s="224"/>
      <c r="H185" s="40" t="s">
        <v>25</v>
      </c>
    </row>
    <row r="186" spans="1:8" ht="21.75" thickTop="1">
      <c r="A186" s="168"/>
      <c r="B186" s="275"/>
      <c r="C186" s="276" t="s">
        <v>151</v>
      </c>
      <c r="D186" s="277"/>
      <c r="E186" s="277"/>
      <c r="F186" s="277"/>
      <c r="G186" s="278"/>
      <c r="H186" s="279"/>
    </row>
    <row r="187" spans="1:8" ht="16.5">
      <c r="A187" s="174"/>
      <c r="B187" s="280"/>
      <c r="C187" s="281" t="s">
        <v>249</v>
      </c>
      <c r="D187" s="282"/>
      <c r="E187" s="281" t="s">
        <v>188</v>
      </c>
      <c r="F187" s="282"/>
      <c r="G187" s="281" t="s">
        <v>29</v>
      </c>
      <c r="H187" s="283"/>
    </row>
    <row r="188" spans="1:8" ht="16.5">
      <c r="A188" s="174"/>
      <c r="B188" s="284"/>
      <c r="C188" s="285" t="s">
        <v>12</v>
      </c>
      <c r="D188" s="286" t="s">
        <v>13</v>
      </c>
      <c r="E188" s="285" t="s">
        <v>12</v>
      </c>
      <c r="F188" s="286" t="s">
        <v>13</v>
      </c>
      <c r="G188" s="287" t="s">
        <v>12</v>
      </c>
      <c r="H188" s="288" t="s">
        <v>13</v>
      </c>
    </row>
    <row r="189" spans="1:8" ht="18.75">
      <c r="A189" s="177" t="s">
        <v>248</v>
      </c>
      <c r="B189" s="255" t="s">
        <v>153</v>
      </c>
      <c r="C189" s="202">
        <v>799.3</v>
      </c>
      <c r="D189" s="203">
        <v>1.226492106749159</v>
      </c>
      <c r="E189" s="202">
        <v>853</v>
      </c>
      <c r="F189" s="203">
        <v>1.2322280358602917</v>
      </c>
      <c r="G189" s="202">
        <v>-53.7</v>
      </c>
      <c r="H189" s="205">
        <v>-6.295427901524042</v>
      </c>
    </row>
    <row r="190" spans="1:8" ht="19.5" customHeight="1" thickBot="1">
      <c r="A190" s="178"/>
      <c r="B190" s="256" t="s">
        <v>154</v>
      </c>
      <c r="C190" s="206">
        <v>102.4</v>
      </c>
      <c r="D190" s="207">
        <v>0.15712847708133856</v>
      </c>
      <c r="E190" s="206">
        <v>156.4</v>
      </c>
      <c r="F190" s="207">
        <v>0.2259325495997065</v>
      </c>
      <c r="G190" s="206">
        <v>-54</v>
      </c>
      <c r="H190" s="208">
        <v>-34.526854219948845</v>
      </c>
    </row>
    <row r="191" ht="17.25" thickTop="1"/>
    <row r="192" spans="1:8" ht="21.75" thickBot="1">
      <c r="A192" s="223"/>
      <c r="B192" s="224"/>
      <c r="C192" s="224"/>
      <c r="D192" s="224"/>
      <c r="E192" s="224"/>
      <c r="F192" s="224"/>
      <c r="G192" s="224"/>
      <c r="H192" s="40" t="s">
        <v>25</v>
      </c>
    </row>
    <row r="193" spans="1:8" ht="21.75" thickTop="1">
      <c r="A193" s="168"/>
      <c r="B193" s="275"/>
      <c r="C193" s="276" t="s">
        <v>151</v>
      </c>
      <c r="D193" s="277"/>
      <c r="E193" s="277"/>
      <c r="F193" s="277"/>
      <c r="G193" s="278"/>
      <c r="H193" s="279"/>
    </row>
    <row r="194" spans="1:8" ht="16.5">
      <c r="A194" s="174"/>
      <c r="B194" s="280"/>
      <c r="C194" s="281" t="s">
        <v>251</v>
      </c>
      <c r="D194" s="282"/>
      <c r="E194" s="281" t="s">
        <v>193</v>
      </c>
      <c r="F194" s="282"/>
      <c r="G194" s="281" t="s">
        <v>29</v>
      </c>
      <c r="H194" s="283"/>
    </row>
    <row r="195" spans="1:8" ht="16.5">
      <c r="A195" s="174"/>
      <c r="B195" s="284"/>
      <c r="C195" s="285" t="s">
        <v>12</v>
      </c>
      <c r="D195" s="286" t="s">
        <v>13</v>
      </c>
      <c r="E195" s="285" t="s">
        <v>12</v>
      </c>
      <c r="F195" s="286" t="s">
        <v>13</v>
      </c>
      <c r="G195" s="287" t="s">
        <v>12</v>
      </c>
      <c r="H195" s="288" t="s">
        <v>13</v>
      </c>
    </row>
    <row r="196" spans="1:8" ht="18.75">
      <c r="A196" s="177" t="s">
        <v>250</v>
      </c>
      <c r="B196" s="255" t="s">
        <v>153</v>
      </c>
      <c r="C196" s="202">
        <v>1084</v>
      </c>
      <c r="D196" s="203">
        <v>1.2041741742408927</v>
      </c>
      <c r="E196" s="202">
        <v>1152.6</v>
      </c>
      <c r="F196" s="203">
        <v>1.2316800153879857</v>
      </c>
      <c r="G196" s="202">
        <v>-68.59999999999991</v>
      </c>
      <c r="H196" s="205">
        <v>-5.951761235467634</v>
      </c>
    </row>
    <row r="197" spans="1:8" ht="19.5" customHeight="1" thickBot="1">
      <c r="A197" s="178"/>
      <c r="B197" s="256" t="s">
        <v>154</v>
      </c>
      <c r="C197" s="206">
        <v>132.4</v>
      </c>
      <c r="D197" s="207">
        <v>0.14707810024861087</v>
      </c>
      <c r="E197" s="206">
        <v>212.1</v>
      </c>
      <c r="F197" s="207">
        <v>0.2266522048098141</v>
      </c>
      <c r="G197" s="206">
        <v>-79.7</v>
      </c>
      <c r="H197" s="208">
        <v>-37.576614804337574</v>
      </c>
    </row>
    <row r="198" ht="17.25" thickTop="1"/>
    <row r="199" spans="1:8" ht="21.75" thickBot="1">
      <c r="A199" s="223"/>
      <c r="B199" s="224"/>
      <c r="C199" s="224"/>
      <c r="D199" s="224"/>
      <c r="E199" s="224"/>
      <c r="F199" s="224"/>
      <c r="G199" s="224"/>
      <c r="H199" s="40" t="s">
        <v>25</v>
      </c>
    </row>
    <row r="200" spans="1:8" ht="21.75" thickTop="1">
      <c r="A200" s="168"/>
      <c r="B200" s="275"/>
      <c r="C200" s="276" t="s">
        <v>151</v>
      </c>
      <c r="D200" s="277"/>
      <c r="E200" s="277"/>
      <c r="F200" s="277"/>
      <c r="G200" s="278"/>
      <c r="H200" s="279"/>
    </row>
    <row r="201" spans="1:8" ht="16.5">
      <c r="A201" s="174"/>
      <c r="B201" s="280"/>
      <c r="C201" s="281" t="s">
        <v>253</v>
      </c>
      <c r="D201" s="282"/>
      <c r="E201" s="281" t="s">
        <v>197</v>
      </c>
      <c r="F201" s="282"/>
      <c r="G201" s="281" t="s">
        <v>29</v>
      </c>
      <c r="H201" s="283"/>
    </row>
    <row r="202" spans="1:8" ht="16.5">
      <c r="A202" s="174"/>
      <c r="B202" s="284"/>
      <c r="C202" s="285" t="s">
        <v>12</v>
      </c>
      <c r="D202" s="286" t="s">
        <v>13</v>
      </c>
      <c r="E202" s="285" t="s">
        <v>12</v>
      </c>
      <c r="F202" s="286" t="s">
        <v>13</v>
      </c>
      <c r="G202" s="287" t="s">
        <v>12</v>
      </c>
      <c r="H202" s="288" t="s">
        <v>13</v>
      </c>
    </row>
    <row r="203" spans="1:8" ht="18.75">
      <c r="A203" s="177" t="s">
        <v>252</v>
      </c>
      <c r="B203" s="255" t="s">
        <v>153</v>
      </c>
      <c r="C203" s="202">
        <v>1360.2</v>
      </c>
      <c r="D203" s="203">
        <v>1.1946805885044711</v>
      </c>
      <c r="E203" s="202">
        <v>1452.4</v>
      </c>
      <c r="F203" s="203">
        <v>1.2082752378448711</v>
      </c>
      <c r="G203" s="202">
        <v>-92.2</v>
      </c>
      <c r="H203" s="205">
        <v>-6.348113467364369</v>
      </c>
    </row>
    <row r="204" spans="1:8" ht="17.25" thickBot="1">
      <c r="A204" s="178"/>
      <c r="B204" s="256" t="s">
        <v>154</v>
      </c>
      <c r="C204" s="206">
        <v>168.2</v>
      </c>
      <c r="D204" s="207">
        <v>0.14773215334983975</v>
      </c>
      <c r="E204" s="206">
        <v>258.3</v>
      </c>
      <c r="F204" s="207">
        <v>0.21488398095244438</v>
      </c>
      <c r="G204" s="206">
        <v>-90.1</v>
      </c>
      <c r="H204" s="208">
        <v>-34.88192024777391</v>
      </c>
    </row>
    <row r="205" ht="17.25" thickTop="1"/>
    <row r="206" spans="1:8" ht="21.75" thickBot="1">
      <c r="A206" s="223"/>
      <c r="B206" s="224"/>
      <c r="C206" s="224"/>
      <c r="D206" s="224"/>
      <c r="E206" s="224"/>
      <c r="F206" s="224"/>
      <c r="G206" s="224"/>
      <c r="H206" s="40" t="s">
        <v>25</v>
      </c>
    </row>
    <row r="207" spans="1:8" ht="21.75" thickTop="1">
      <c r="A207" s="168"/>
      <c r="B207" s="275"/>
      <c r="C207" s="276" t="s">
        <v>151</v>
      </c>
      <c r="D207" s="277"/>
      <c r="E207" s="277"/>
      <c r="F207" s="277"/>
      <c r="G207" s="278"/>
      <c r="H207" s="279"/>
    </row>
    <row r="208" spans="1:8" ht="16.5">
      <c r="A208" s="174"/>
      <c r="B208" s="280"/>
      <c r="C208" s="281" t="s">
        <v>256</v>
      </c>
      <c r="D208" s="282"/>
      <c r="E208" s="281" t="s">
        <v>257</v>
      </c>
      <c r="F208" s="282"/>
      <c r="G208" s="281" t="s">
        <v>29</v>
      </c>
      <c r="H208" s="283"/>
    </row>
    <row r="209" spans="1:8" ht="16.5">
      <c r="A209" s="174"/>
      <c r="B209" s="284"/>
      <c r="C209" s="285" t="s">
        <v>12</v>
      </c>
      <c r="D209" s="286" t="s">
        <v>13</v>
      </c>
      <c r="E209" s="285" t="s">
        <v>12</v>
      </c>
      <c r="F209" s="286" t="s">
        <v>13</v>
      </c>
      <c r="G209" s="287" t="s">
        <v>12</v>
      </c>
      <c r="H209" s="288" t="s">
        <v>13</v>
      </c>
    </row>
    <row r="210" spans="1:8" ht="18.75">
      <c r="A210" s="177" t="s">
        <v>255</v>
      </c>
      <c r="B210" s="255" t="s">
        <v>153</v>
      </c>
      <c r="C210" s="202">
        <v>1599.8</v>
      </c>
      <c r="D210" s="203">
        <v>1.1797039015473014</v>
      </c>
      <c r="E210" s="202">
        <v>1706.4</v>
      </c>
      <c r="F210" s="203">
        <v>1.1851061657606827</v>
      </c>
      <c r="G210" s="202">
        <v>-106.6</v>
      </c>
      <c r="H210" s="205">
        <v>-6.247069854664799</v>
      </c>
    </row>
    <row r="211" spans="1:8" ht="17.25" thickBot="1">
      <c r="A211" s="178"/>
      <c r="B211" s="256" t="s">
        <v>154</v>
      </c>
      <c r="C211" s="206">
        <v>203.5</v>
      </c>
      <c r="D211" s="207">
        <v>0.15006234777151883</v>
      </c>
      <c r="E211" s="206">
        <v>289.2</v>
      </c>
      <c r="F211" s="207">
        <v>0.20085132626464453</v>
      </c>
      <c r="G211" s="206">
        <v>-85.7</v>
      </c>
      <c r="H211" s="208">
        <v>-29.633471645919773</v>
      </c>
    </row>
    <row r="212" ht="17.25" thickTop="1"/>
    <row r="213" spans="1:8" ht="21.75" thickBot="1">
      <c r="A213" s="223"/>
      <c r="B213" s="224"/>
      <c r="C213" s="224"/>
      <c r="D213" s="224"/>
      <c r="E213" s="224"/>
      <c r="F213" s="224"/>
      <c r="G213" s="224"/>
      <c r="H213" s="40" t="s">
        <v>25</v>
      </c>
    </row>
    <row r="214" spans="1:8" ht="21.75" thickTop="1">
      <c r="A214" s="168"/>
      <c r="B214" s="275"/>
      <c r="C214" s="276" t="s">
        <v>151</v>
      </c>
      <c r="D214" s="277"/>
      <c r="E214" s="277"/>
      <c r="F214" s="277"/>
      <c r="G214" s="278"/>
      <c r="H214" s="279"/>
    </row>
    <row r="215" spans="1:8" ht="16.5">
      <c r="A215" s="174"/>
      <c r="B215" s="280"/>
      <c r="C215" s="281" t="s">
        <v>260</v>
      </c>
      <c r="D215" s="282"/>
      <c r="E215" s="281" t="s">
        <v>207</v>
      </c>
      <c r="F215" s="282"/>
      <c r="G215" s="281" t="s">
        <v>29</v>
      </c>
      <c r="H215" s="283"/>
    </row>
    <row r="216" spans="1:8" ht="16.5">
      <c r="A216" s="174"/>
      <c r="B216" s="284"/>
      <c r="C216" s="285" t="s">
        <v>12</v>
      </c>
      <c r="D216" s="286" t="s">
        <v>13</v>
      </c>
      <c r="E216" s="285" t="s">
        <v>12</v>
      </c>
      <c r="F216" s="286" t="s">
        <v>13</v>
      </c>
      <c r="G216" s="287" t="s">
        <v>12</v>
      </c>
      <c r="H216" s="288" t="s">
        <v>13</v>
      </c>
    </row>
    <row r="217" spans="1:8" ht="18.75">
      <c r="A217" s="177" t="s">
        <v>261</v>
      </c>
      <c r="B217" s="255" t="s">
        <v>153</v>
      </c>
      <c r="C217" s="202">
        <v>1857.7</v>
      </c>
      <c r="D217" s="203">
        <v>1.1643926630162265</v>
      </c>
      <c r="E217" s="202">
        <v>1978</v>
      </c>
      <c r="F217" s="203">
        <v>1.1723280787984645</v>
      </c>
      <c r="G217" s="202">
        <v>-120.3</v>
      </c>
      <c r="H217" s="205">
        <v>-6.081900910010107</v>
      </c>
    </row>
    <row r="218" spans="1:8" ht="17.25" thickBot="1">
      <c r="A218" s="178"/>
      <c r="B218" s="256" t="s">
        <v>154</v>
      </c>
      <c r="C218" s="206">
        <v>232.6</v>
      </c>
      <c r="D218" s="207">
        <v>0.1457919650199571</v>
      </c>
      <c r="E218" s="206">
        <v>317.4</v>
      </c>
      <c r="F218" s="207">
        <v>0.18811776148161405</v>
      </c>
      <c r="G218" s="206">
        <v>-84.8</v>
      </c>
      <c r="H218" s="208">
        <v>-26.71707624448645</v>
      </c>
    </row>
    <row r="219" ht="17.25" thickTop="1"/>
    <row r="220" spans="1:8" ht="21.75" thickBot="1">
      <c r="A220" s="223"/>
      <c r="B220" s="224"/>
      <c r="C220" s="224"/>
      <c r="D220" s="224"/>
      <c r="E220" s="224"/>
      <c r="F220" s="224"/>
      <c r="G220" s="224"/>
      <c r="H220" s="40" t="s">
        <v>25</v>
      </c>
    </row>
    <row r="221" spans="1:8" ht="21.75" thickTop="1">
      <c r="A221" s="168"/>
      <c r="B221" s="275"/>
      <c r="C221" s="276" t="s">
        <v>151</v>
      </c>
      <c r="D221" s="277"/>
      <c r="E221" s="277"/>
      <c r="F221" s="277"/>
      <c r="G221" s="278"/>
      <c r="H221" s="279"/>
    </row>
    <row r="222" spans="1:8" ht="16.5">
      <c r="A222" s="174"/>
      <c r="B222" s="280"/>
      <c r="C222" s="281" t="s">
        <v>263</v>
      </c>
      <c r="D222" s="282"/>
      <c r="E222" s="281" t="s">
        <v>216</v>
      </c>
      <c r="F222" s="282"/>
      <c r="G222" s="281" t="s">
        <v>29</v>
      </c>
      <c r="H222" s="283"/>
    </row>
    <row r="223" spans="1:8" ht="16.5">
      <c r="A223" s="174"/>
      <c r="B223" s="284"/>
      <c r="C223" s="285" t="s">
        <v>12</v>
      </c>
      <c r="D223" s="286" t="s">
        <v>13</v>
      </c>
      <c r="E223" s="285" t="s">
        <v>12</v>
      </c>
      <c r="F223" s="286" t="s">
        <v>13</v>
      </c>
      <c r="G223" s="287" t="s">
        <v>12</v>
      </c>
      <c r="H223" s="288" t="s">
        <v>13</v>
      </c>
    </row>
    <row r="224" spans="1:8" ht="18.75">
      <c r="A224" s="177" t="s">
        <v>262</v>
      </c>
      <c r="B224" s="255" t="s">
        <v>153</v>
      </c>
      <c r="C224" s="202">
        <v>2123.8</v>
      </c>
      <c r="D224" s="203">
        <v>1.1739681760543217</v>
      </c>
      <c r="E224" s="202">
        <v>2290.4</v>
      </c>
      <c r="F224" s="203">
        <v>1.193793358664436</v>
      </c>
      <c r="G224" s="202">
        <v>-166.6</v>
      </c>
      <c r="H224" s="205">
        <v>-7.273838630806839</v>
      </c>
    </row>
    <row r="225" spans="1:8" ht="17.25" thickBot="1">
      <c r="A225" s="178"/>
      <c r="B225" s="256" t="s">
        <v>154</v>
      </c>
      <c r="C225" s="206">
        <v>251.2</v>
      </c>
      <c r="D225" s="207">
        <v>0.1388552621832779</v>
      </c>
      <c r="E225" s="206">
        <v>341.7</v>
      </c>
      <c r="F225" s="207">
        <v>0.17809954185104684</v>
      </c>
      <c r="G225" s="206">
        <v>-90.5</v>
      </c>
      <c r="H225" s="208">
        <v>-26.48522095405327</v>
      </c>
    </row>
    <row r="226" ht="17.25" thickTop="1"/>
    <row r="227" spans="1:8" ht="21.75" thickBot="1">
      <c r="A227" s="223"/>
      <c r="B227" s="224"/>
      <c r="C227" s="224"/>
      <c r="D227" s="224"/>
      <c r="E227" s="224"/>
      <c r="F227" s="224"/>
      <c r="G227" s="224"/>
      <c r="H227" s="40" t="s">
        <v>25</v>
      </c>
    </row>
    <row r="228" spans="1:8" ht="21.75" thickTop="1">
      <c r="A228" s="168"/>
      <c r="B228" s="275"/>
      <c r="C228" s="276" t="s">
        <v>151</v>
      </c>
      <c r="D228" s="277"/>
      <c r="E228" s="277"/>
      <c r="F228" s="277"/>
      <c r="G228" s="278"/>
      <c r="H228" s="279"/>
    </row>
    <row r="229" spans="1:8" ht="16.5">
      <c r="A229" s="174"/>
      <c r="B229" s="280"/>
      <c r="C229" s="281" t="s">
        <v>266</v>
      </c>
      <c r="D229" s="282"/>
      <c r="E229" s="281" t="s">
        <v>221</v>
      </c>
      <c r="F229" s="282"/>
      <c r="G229" s="281" t="s">
        <v>29</v>
      </c>
      <c r="H229" s="283"/>
    </row>
    <row r="230" spans="1:8" ht="16.5">
      <c r="A230" s="174"/>
      <c r="B230" s="284"/>
      <c r="C230" s="285" t="s">
        <v>12</v>
      </c>
      <c r="D230" s="286" t="s">
        <v>13</v>
      </c>
      <c r="E230" s="285" t="s">
        <v>12</v>
      </c>
      <c r="F230" s="286" t="s">
        <v>13</v>
      </c>
      <c r="G230" s="287" t="s">
        <v>12</v>
      </c>
      <c r="H230" s="288" t="s">
        <v>13</v>
      </c>
    </row>
    <row r="231" spans="1:8" ht="18.75">
      <c r="A231" s="177" t="s">
        <v>265</v>
      </c>
      <c r="B231" s="255" t="s">
        <v>153</v>
      </c>
      <c r="C231" s="202">
        <v>2442.3</v>
      </c>
      <c r="D231" s="203">
        <v>1.1972452036414922</v>
      </c>
      <c r="E231" s="202">
        <v>2598.3</v>
      </c>
      <c r="F231" s="203">
        <v>1.2104150759869359</v>
      </c>
      <c r="G231" s="202">
        <v>-156</v>
      </c>
      <c r="H231" s="205">
        <v>-6.0039256436901</v>
      </c>
    </row>
    <row r="232" spans="1:8" ht="17.25" thickBot="1">
      <c r="A232" s="178"/>
      <c r="B232" s="256" t="s">
        <v>154</v>
      </c>
      <c r="C232" s="206">
        <v>277.7</v>
      </c>
      <c r="D232" s="207">
        <v>0.13613192197979052</v>
      </c>
      <c r="E232" s="206">
        <v>369.1</v>
      </c>
      <c r="F232" s="207">
        <v>0.1719448118180264</v>
      </c>
      <c r="G232" s="206">
        <v>-91.4</v>
      </c>
      <c r="H232" s="208">
        <v>-24.762936873476026</v>
      </c>
    </row>
    <row r="233" ht="17.25" thickTop="1"/>
    <row r="234" spans="1:8" ht="21.75" thickBot="1">
      <c r="A234" s="223"/>
      <c r="B234" s="224"/>
      <c r="C234" s="224"/>
      <c r="D234" s="224"/>
      <c r="E234" s="224"/>
      <c r="F234" s="224"/>
      <c r="G234" s="224"/>
      <c r="H234" s="40" t="s">
        <v>25</v>
      </c>
    </row>
    <row r="235" spans="1:8" ht="21.75" thickTop="1">
      <c r="A235" s="168"/>
      <c r="B235" s="275"/>
      <c r="C235" s="276" t="s">
        <v>151</v>
      </c>
      <c r="D235" s="277"/>
      <c r="E235" s="277"/>
      <c r="F235" s="277"/>
      <c r="G235" s="278"/>
      <c r="H235" s="279"/>
    </row>
    <row r="236" spans="1:8" ht="16.5">
      <c r="A236" s="174"/>
      <c r="B236" s="280"/>
      <c r="C236" s="281" t="s">
        <v>268</v>
      </c>
      <c r="D236" s="282"/>
      <c r="E236" s="281" t="s">
        <v>269</v>
      </c>
      <c r="F236" s="282"/>
      <c r="G236" s="281" t="s">
        <v>29</v>
      </c>
      <c r="H236" s="283"/>
    </row>
    <row r="237" spans="1:8" ht="16.5">
      <c r="A237" s="174"/>
      <c r="B237" s="284"/>
      <c r="C237" s="285" t="s">
        <v>12</v>
      </c>
      <c r="D237" s="286" t="s">
        <v>13</v>
      </c>
      <c r="E237" s="285" t="s">
        <v>12</v>
      </c>
      <c r="F237" s="286" t="s">
        <v>13</v>
      </c>
      <c r="G237" s="287" t="s">
        <v>12</v>
      </c>
      <c r="H237" s="288" t="s">
        <v>13</v>
      </c>
    </row>
    <row r="238" spans="1:8" ht="18.75">
      <c r="A238" s="177" t="s">
        <v>270</v>
      </c>
      <c r="B238" s="255" t="s">
        <v>153</v>
      </c>
      <c r="C238" s="202">
        <v>2785.6</v>
      </c>
      <c r="D238" s="203">
        <v>1.2257164606645163</v>
      </c>
      <c r="E238" s="202">
        <v>2952.8</v>
      </c>
      <c r="F238" s="203">
        <v>1.2388670626163223</v>
      </c>
      <c r="G238" s="202">
        <v>-167.2</v>
      </c>
      <c r="H238" s="205">
        <v>-5.662422107829867</v>
      </c>
    </row>
    <row r="239" spans="1:8" ht="17.25" thickBot="1">
      <c r="A239" s="178"/>
      <c r="B239" s="256" t="s">
        <v>154</v>
      </c>
      <c r="C239" s="206">
        <v>311.1</v>
      </c>
      <c r="D239" s="207">
        <v>0.13688985888596034</v>
      </c>
      <c r="E239" s="206">
        <v>407.1</v>
      </c>
      <c r="F239" s="207">
        <v>0.17080153792708777</v>
      </c>
      <c r="G239" s="206">
        <v>-96</v>
      </c>
      <c r="H239" s="208">
        <v>-23.58142962417097</v>
      </c>
    </row>
    <row r="240" ht="17.25" thickTop="1"/>
    <row r="241" spans="1:8" ht="21.75" thickBot="1">
      <c r="A241" s="223"/>
      <c r="B241" s="224"/>
      <c r="C241" s="224"/>
      <c r="D241" s="224"/>
      <c r="E241" s="224"/>
      <c r="F241" s="224"/>
      <c r="G241" s="224"/>
      <c r="H241" s="40" t="s">
        <v>25</v>
      </c>
    </row>
    <row r="242" spans="1:8" ht="21.75" thickTop="1">
      <c r="A242" s="168"/>
      <c r="B242" s="275"/>
      <c r="C242" s="276" t="s">
        <v>151</v>
      </c>
      <c r="D242" s="277"/>
      <c r="E242" s="277"/>
      <c r="F242" s="277"/>
      <c r="G242" s="278"/>
      <c r="H242" s="279"/>
    </row>
    <row r="243" spans="1:8" ht="16.5">
      <c r="A243" s="174"/>
      <c r="B243" s="280"/>
      <c r="C243" s="281" t="s">
        <v>272</v>
      </c>
      <c r="D243" s="282"/>
      <c r="E243" s="281" t="s">
        <v>231</v>
      </c>
      <c r="F243" s="282"/>
      <c r="G243" s="281" t="s">
        <v>29</v>
      </c>
      <c r="H243" s="283"/>
    </row>
    <row r="244" spans="1:8" ht="16.5">
      <c r="A244" s="174"/>
      <c r="B244" s="284"/>
      <c r="C244" s="285" t="s">
        <v>12</v>
      </c>
      <c r="D244" s="286" t="s">
        <v>13</v>
      </c>
      <c r="E244" s="285" t="s">
        <v>12</v>
      </c>
      <c r="F244" s="286" t="s">
        <v>13</v>
      </c>
      <c r="G244" s="287" t="s">
        <v>12</v>
      </c>
      <c r="H244" s="288" t="s">
        <v>13</v>
      </c>
    </row>
    <row r="245" spans="1:8" ht="18.75">
      <c r="A245" s="177" t="s">
        <v>271</v>
      </c>
      <c r="B245" s="255" t="s">
        <v>153</v>
      </c>
      <c r="C245" s="202">
        <v>3055.5</v>
      </c>
      <c r="D245" s="203">
        <v>1.2283145498290489</v>
      </c>
      <c r="E245" s="202">
        <v>3289</v>
      </c>
      <c r="F245" s="203">
        <v>1.265926560863586</v>
      </c>
      <c r="G245" s="202">
        <v>-233.5</v>
      </c>
      <c r="H245" s="205">
        <v>-7.0994223168136195</v>
      </c>
    </row>
    <row r="246" spans="1:8" ht="17.25" thickBot="1">
      <c r="A246" s="178"/>
      <c r="B246" s="256" t="s">
        <v>154</v>
      </c>
      <c r="C246" s="206">
        <v>334.9</v>
      </c>
      <c r="D246" s="207">
        <v>0.13463018908124644</v>
      </c>
      <c r="E246" s="206">
        <v>458.6</v>
      </c>
      <c r="F246" s="207">
        <v>0.17651380991548815</v>
      </c>
      <c r="G246" s="206">
        <v>-123.7</v>
      </c>
      <c r="H246" s="208">
        <v>-26.973397296118627</v>
      </c>
    </row>
    <row r="247" ht="17.25" thickTop="1"/>
    <row r="248" spans="1:8" ht="21.75" thickBot="1">
      <c r="A248" s="223"/>
      <c r="B248" s="224"/>
      <c r="C248" s="224"/>
      <c r="D248" s="224"/>
      <c r="E248" s="224"/>
      <c r="F248" s="224"/>
      <c r="G248" s="224"/>
      <c r="H248" s="40" t="s">
        <v>25</v>
      </c>
    </row>
    <row r="249" spans="1:8" ht="21.75" thickTop="1">
      <c r="A249" s="168"/>
      <c r="B249" s="275"/>
      <c r="C249" s="276" t="s">
        <v>151</v>
      </c>
      <c r="D249" s="277"/>
      <c r="E249" s="277"/>
      <c r="F249" s="277"/>
      <c r="G249" s="278"/>
      <c r="H249" s="279"/>
    </row>
    <row r="250" spans="1:8" ht="16.5">
      <c r="A250" s="174"/>
      <c r="B250" s="280"/>
      <c r="C250" s="281" t="s">
        <v>274</v>
      </c>
      <c r="D250" s="282"/>
      <c r="E250" s="281" t="s">
        <v>233</v>
      </c>
      <c r="F250" s="282"/>
      <c r="G250" s="281" t="s">
        <v>29</v>
      </c>
      <c r="H250" s="283"/>
    </row>
    <row r="251" spans="1:8" ht="16.5">
      <c r="A251" s="174"/>
      <c r="B251" s="284"/>
      <c r="C251" s="285" t="s">
        <v>12</v>
      </c>
      <c r="D251" s="286" t="s">
        <v>13</v>
      </c>
      <c r="E251" s="285" t="s">
        <v>12</v>
      </c>
      <c r="F251" s="286" t="s">
        <v>13</v>
      </c>
      <c r="G251" s="287" t="s">
        <v>12</v>
      </c>
      <c r="H251" s="288" t="s">
        <v>13</v>
      </c>
    </row>
    <row r="252" spans="1:8" ht="18.75">
      <c r="A252" s="177" t="s">
        <v>275</v>
      </c>
      <c r="B252" s="255" t="s">
        <v>153</v>
      </c>
      <c r="C252" s="202">
        <v>3320.8</v>
      </c>
      <c r="D252" s="203">
        <v>1.226624941915571</v>
      </c>
      <c r="E252" s="202">
        <v>3569.8</v>
      </c>
      <c r="F252" s="203">
        <v>1.268417963225899</v>
      </c>
      <c r="G252" s="202">
        <v>-249</v>
      </c>
      <c r="H252" s="205">
        <v>-6.975180682391169</v>
      </c>
    </row>
    <row r="253" spans="1:8" ht="17.25" thickBot="1">
      <c r="A253" s="178"/>
      <c r="B253" s="256" t="s">
        <v>154</v>
      </c>
      <c r="C253" s="206">
        <v>362.7</v>
      </c>
      <c r="D253" s="207">
        <v>0.1339727976489935</v>
      </c>
      <c r="E253" s="206">
        <v>505.5</v>
      </c>
      <c r="F253" s="207">
        <v>0.17961378239976802</v>
      </c>
      <c r="G253" s="206">
        <v>-142.8</v>
      </c>
      <c r="H253" s="208">
        <v>-28.24925816023739</v>
      </c>
    </row>
    <row r="254" ht="17.25" thickTop="1"/>
    <row r="255" spans="1:8" ht="21.75" thickBot="1">
      <c r="A255" s="223"/>
      <c r="B255" s="224"/>
      <c r="C255" s="224"/>
      <c r="D255" s="224"/>
      <c r="E255" s="224"/>
      <c r="F255" s="224"/>
      <c r="G255" s="224"/>
      <c r="H255" s="40" t="s">
        <v>25</v>
      </c>
    </row>
    <row r="256" spans="1:8" ht="21.75" thickTop="1">
      <c r="A256" s="168"/>
      <c r="B256" s="304"/>
      <c r="C256" s="305" t="s">
        <v>151</v>
      </c>
      <c r="D256" s="306"/>
      <c r="E256" s="306"/>
      <c r="F256" s="306"/>
      <c r="G256" s="307"/>
      <c r="H256" s="308"/>
    </row>
    <row r="257" spans="1:8" ht="16.5">
      <c r="A257" s="174"/>
      <c r="B257" s="309"/>
      <c r="C257" s="310" t="s">
        <v>284</v>
      </c>
      <c r="D257" s="311"/>
      <c r="E257" s="310" t="s">
        <v>239</v>
      </c>
      <c r="F257" s="311"/>
      <c r="G257" s="310" t="s">
        <v>29</v>
      </c>
      <c r="H257" s="312"/>
    </row>
    <row r="258" spans="1:8" ht="16.5">
      <c r="A258" s="174"/>
      <c r="B258" s="313"/>
      <c r="C258" s="314" t="s">
        <v>279</v>
      </c>
      <c r="D258" s="315" t="s">
        <v>13</v>
      </c>
      <c r="E258" s="314" t="s">
        <v>12</v>
      </c>
      <c r="F258" s="315" t="s">
        <v>13</v>
      </c>
      <c r="G258" s="316" t="s">
        <v>12</v>
      </c>
      <c r="H258" s="317" t="s">
        <v>13</v>
      </c>
    </row>
    <row r="259" spans="1:8" ht="18.75">
      <c r="A259" s="177" t="s">
        <v>278</v>
      </c>
      <c r="B259" s="255" t="s">
        <v>153</v>
      </c>
      <c r="C259" s="202">
        <v>316.3</v>
      </c>
      <c r="D259" s="203">
        <v>1.2550342227953577</v>
      </c>
      <c r="E259" s="202">
        <v>270.2</v>
      </c>
      <c r="F259" s="203">
        <v>1.3112049303634687</v>
      </c>
      <c r="G259" s="202">
        <v>46.1</v>
      </c>
      <c r="H259" s="205">
        <v>17.061435973353078</v>
      </c>
    </row>
    <row r="260" spans="1:8" ht="17.25" thickBot="1">
      <c r="A260" s="178"/>
      <c r="B260" s="256" t="s">
        <v>154</v>
      </c>
      <c r="C260" s="206">
        <v>51.5</v>
      </c>
      <c r="D260" s="207">
        <v>0.2043448070627914</v>
      </c>
      <c r="E260" s="206">
        <v>40.7</v>
      </c>
      <c r="F260" s="207">
        <v>0.19750570194594072</v>
      </c>
      <c r="G260" s="206">
        <v>10.8</v>
      </c>
      <c r="H260" s="208">
        <v>26.535626535626534</v>
      </c>
    </row>
    <row r="261" ht="17.25" thickTop="1"/>
    <row r="262" spans="1:8" ht="21.75" thickBot="1">
      <c r="A262" s="223"/>
      <c r="B262" s="224"/>
      <c r="C262" s="224"/>
      <c r="D262" s="224"/>
      <c r="E262" s="224"/>
      <c r="F262" s="224"/>
      <c r="G262" s="224"/>
      <c r="H262" s="40" t="s">
        <v>25</v>
      </c>
    </row>
    <row r="263" spans="1:8" ht="21.75" thickTop="1">
      <c r="A263" s="168"/>
      <c r="B263" s="304"/>
      <c r="C263" s="305" t="s">
        <v>151</v>
      </c>
      <c r="D263" s="306"/>
      <c r="E263" s="306"/>
      <c r="F263" s="306"/>
      <c r="G263" s="307"/>
      <c r="H263" s="308"/>
    </row>
    <row r="264" spans="1:8" ht="16.5">
      <c r="A264" s="174"/>
      <c r="B264" s="309"/>
      <c r="C264" s="310" t="s">
        <v>282</v>
      </c>
      <c r="D264" s="311"/>
      <c r="E264" s="310" t="s">
        <v>281</v>
      </c>
      <c r="F264" s="311"/>
      <c r="G264" s="310" t="s">
        <v>29</v>
      </c>
      <c r="H264" s="312"/>
    </row>
    <row r="265" spans="1:8" ht="16.5">
      <c r="A265" s="174"/>
      <c r="B265" s="313"/>
      <c r="C265" s="314" t="s">
        <v>279</v>
      </c>
      <c r="D265" s="315" t="s">
        <v>13</v>
      </c>
      <c r="E265" s="314" t="s">
        <v>12</v>
      </c>
      <c r="F265" s="315" t="s">
        <v>13</v>
      </c>
      <c r="G265" s="316" t="s">
        <v>12</v>
      </c>
      <c r="H265" s="317" t="s">
        <v>13</v>
      </c>
    </row>
    <row r="266" spans="1:8" ht="18.75">
      <c r="A266" s="177" t="s">
        <v>280</v>
      </c>
      <c r="B266" s="255" t="s">
        <v>153</v>
      </c>
      <c r="C266" s="202">
        <v>520.1</v>
      </c>
      <c r="D266" s="203">
        <v>1.1815701411023294</v>
      </c>
      <c r="E266" s="202">
        <v>519.7</v>
      </c>
      <c r="F266" s="203">
        <v>1.2629834307850087</v>
      </c>
      <c r="G266" s="202">
        <v>0.39999999999997726</v>
      </c>
      <c r="H266" s="205">
        <v>0.0769674812391763</v>
      </c>
    </row>
    <row r="267" spans="1:8" ht="17.25" thickBot="1">
      <c r="A267" s="178"/>
      <c r="B267" s="256" t="s">
        <v>154</v>
      </c>
      <c r="C267" s="206">
        <v>82.7</v>
      </c>
      <c r="D267" s="207">
        <v>0.18787896687014544</v>
      </c>
      <c r="E267" s="206">
        <v>71.2</v>
      </c>
      <c r="F267" s="207">
        <v>0.1730314032555178</v>
      </c>
      <c r="G267" s="206">
        <v>11.5</v>
      </c>
      <c r="H267" s="208">
        <v>16.15168539325842</v>
      </c>
    </row>
    <row r="268" ht="17.25" thickTop="1"/>
    <row r="269" spans="1:8" ht="21.75" thickBot="1">
      <c r="A269" s="223"/>
      <c r="B269" s="224"/>
      <c r="C269" s="224"/>
      <c r="D269" s="224"/>
      <c r="E269" s="224"/>
      <c r="F269" s="224"/>
      <c r="G269" s="224"/>
      <c r="H269" s="40" t="s">
        <v>25</v>
      </c>
    </row>
    <row r="270" spans="1:8" ht="21.75" thickTop="1">
      <c r="A270" s="168"/>
      <c r="B270" s="304"/>
      <c r="C270" s="305" t="s">
        <v>151</v>
      </c>
      <c r="D270" s="306"/>
      <c r="E270" s="306"/>
      <c r="F270" s="306"/>
      <c r="G270" s="307"/>
      <c r="H270" s="308"/>
    </row>
    <row r="271" spans="1:8" ht="16.5">
      <c r="A271" s="174"/>
      <c r="B271" s="309"/>
      <c r="C271" s="310" t="s">
        <v>286</v>
      </c>
      <c r="D271" s="311"/>
      <c r="E271" s="310" t="s">
        <v>249</v>
      </c>
      <c r="F271" s="311"/>
      <c r="G271" s="310" t="s">
        <v>29</v>
      </c>
      <c r="H271" s="312"/>
    </row>
    <row r="272" spans="1:8" ht="16.5">
      <c r="A272" s="174"/>
      <c r="B272" s="313"/>
      <c r="C272" s="314" t="s">
        <v>279</v>
      </c>
      <c r="D272" s="315" t="s">
        <v>13</v>
      </c>
      <c r="E272" s="314" t="s">
        <v>12</v>
      </c>
      <c r="F272" s="315" t="s">
        <v>13</v>
      </c>
      <c r="G272" s="316" t="s">
        <v>12</v>
      </c>
      <c r="H272" s="317" t="s">
        <v>13</v>
      </c>
    </row>
    <row r="273" spans="1:8" ht="18.75">
      <c r="A273" s="177" t="s">
        <v>285</v>
      </c>
      <c r="B273" s="255" t="s">
        <v>153</v>
      </c>
      <c r="C273" s="202">
        <v>804.1</v>
      </c>
      <c r="D273" s="203">
        <v>1.1824634827453857</v>
      </c>
      <c r="E273" s="202">
        <v>799.5</v>
      </c>
      <c r="F273" s="203">
        <v>1.2277937490785789</v>
      </c>
      <c r="G273" s="202">
        <v>4.600000000000023</v>
      </c>
      <c r="H273" s="205">
        <v>0.5753595997498362</v>
      </c>
    </row>
    <row r="274" spans="1:8" ht="17.25" thickBot="1">
      <c r="A274" s="178"/>
      <c r="B274" s="256" t="s">
        <v>154</v>
      </c>
      <c r="C274" s="206">
        <v>116.1</v>
      </c>
      <c r="D274" s="207">
        <v>0.17073002157286318</v>
      </c>
      <c r="E274" s="206">
        <v>102.4</v>
      </c>
      <c r="F274" s="207">
        <v>0.15725588481006436</v>
      </c>
      <c r="G274" s="206">
        <v>13.7</v>
      </c>
      <c r="H274" s="208">
        <v>13.37890625</v>
      </c>
    </row>
    <row r="275" ht="17.25" thickTop="1"/>
    <row r="276" spans="1:8" ht="21.75" thickBot="1">
      <c r="A276" s="223"/>
      <c r="B276" s="224"/>
      <c r="C276" s="224"/>
      <c r="D276" s="224"/>
      <c r="E276" s="224"/>
      <c r="F276" s="224"/>
      <c r="G276" s="224"/>
      <c r="H276" s="40" t="s">
        <v>25</v>
      </c>
    </row>
    <row r="277" spans="1:8" ht="21.75" thickTop="1">
      <c r="A277" s="168"/>
      <c r="B277" s="304"/>
      <c r="C277" s="305" t="s">
        <v>151</v>
      </c>
      <c r="D277" s="306"/>
      <c r="E277" s="306"/>
      <c r="F277" s="306"/>
      <c r="G277" s="307"/>
      <c r="H277" s="308"/>
    </row>
    <row r="278" spans="1:8" ht="16.5">
      <c r="A278" s="174"/>
      <c r="B278" s="309"/>
      <c r="C278" s="310" t="s">
        <v>288</v>
      </c>
      <c r="D278" s="311"/>
      <c r="E278" s="310" t="s">
        <v>251</v>
      </c>
      <c r="F278" s="311"/>
      <c r="G278" s="310" t="s">
        <v>29</v>
      </c>
      <c r="H278" s="312"/>
    </row>
    <row r="279" spans="1:8" ht="16.5">
      <c r="A279" s="174"/>
      <c r="B279" s="313"/>
      <c r="C279" s="314" t="s">
        <v>279</v>
      </c>
      <c r="D279" s="315" t="s">
        <v>13</v>
      </c>
      <c r="E279" s="314" t="s">
        <v>12</v>
      </c>
      <c r="F279" s="315" t="s">
        <v>13</v>
      </c>
      <c r="G279" s="316" t="s">
        <v>12</v>
      </c>
      <c r="H279" s="317" t="s">
        <v>13</v>
      </c>
    </row>
    <row r="280" spans="1:8" ht="18.75">
      <c r="A280" s="177" t="s">
        <v>287</v>
      </c>
      <c r="B280" s="255" t="s">
        <v>153</v>
      </c>
      <c r="C280" s="202">
        <v>1081</v>
      </c>
      <c r="D280" s="203">
        <v>1.1909194867919206</v>
      </c>
      <c r="E280" s="202">
        <v>1084.2</v>
      </c>
      <c r="F280" s="203">
        <v>1.205718320979966</v>
      </c>
      <c r="G280" s="202">
        <v>-3.2000000000000455</v>
      </c>
      <c r="H280" s="205">
        <v>-0.29514849658734965</v>
      </c>
    </row>
    <row r="281" spans="1:8" ht="17.25" thickBot="1">
      <c r="A281" s="178"/>
      <c r="B281" s="256" t="s">
        <v>154</v>
      </c>
      <c r="C281" s="206">
        <v>149.3</v>
      </c>
      <c r="D281" s="207">
        <v>0.16448129452177038</v>
      </c>
      <c r="E281" s="206">
        <v>132.4</v>
      </c>
      <c r="F281" s="207">
        <v>0.14723953670701667</v>
      </c>
      <c r="G281" s="206">
        <v>16.9</v>
      </c>
      <c r="H281" s="208">
        <v>12.764350453172213</v>
      </c>
    </row>
    <row r="282" ht="17.25" thickTop="1"/>
    <row r="283" spans="1:8" ht="21.75" thickBot="1">
      <c r="A283" s="223"/>
      <c r="B283" s="224"/>
      <c r="C283" s="224"/>
      <c r="D283" s="224"/>
      <c r="E283" s="224"/>
      <c r="F283" s="224"/>
      <c r="G283" s="224"/>
      <c r="H283" s="40" t="s">
        <v>25</v>
      </c>
    </row>
    <row r="284" spans="1:8" ht="21.75" thickTop="1">
      <c r="A284" s="168"/>
      <c r="B284" s="304"/>
      <c r="C284" s="305" t="s">
        <v>151</v>
      </c>
      <c r="D284" s="306"/>
      <c r="E284" s="306"/>
      <c r="F284" s="306"/>
      <c r="G284" s="307"/>
      <c r="H284" s="308"/>
    </row>
    <row r="285" spans="1:8" ht="16.5">
      <c r="A285" s="174"/>
      <c r="B285" s="309"/>
      <c r="C285" s="310" t="s">
        <v>290</v>
      </c>
      <c r="D285" s="311"/>
      <c r="E285" s="310" t="s">
        <v>253</v>
      </c>
      <c r="F285" s="311"/>
      <c r="G285" s="310" t="s">
        <v>29</v>
      </c>
      <c r="H285" s="312"/>
    </row>
    <row r="286" spans="1:8" ht="16.5">
      <c r="A286" s="174"/>
      <c r="B286" s="313"/>
      <c r="C286" s="314" t="s">
        <v>279</v>
      </c>
      <c r="D286" s="315" t="s">
        <v>13</v>
      </c>
      <c r="E286" s="314" t="s">
        <v>12</v>
      </c>
      <c r="F286" s="315" t="s">
        <v>13</v>
      </c>
      <c r="G286" s="316" t="s">
        <v>12</v>
      </c>
      <c r="H286" s="317" t="s">
        <v>13</v>
      </c>
    </row>
    <row r="287" spans="1:8" ht="18.75">
      <c r="A287" s="177" t="s">
        <v>289</v>
      </c>
      <c r="B287" s="255" t="s">
        <v>153</v>
      </c>
      <c r="C287" s="202">
        <v>1306.1</v>
      </c>
      <c r="D287" s="203">
        <v>1.1594411317977682</v>
      </c>
      <c r="E287" s="202">
        <v>1360.2</v>
      </c>
      <c r="F287" s="203">
        <v>1.1961314355160109</v>
      </c>
      <c r="G287" s="202">
        <v>-54.100000000000136</v>
      </c>
      <c r="H287" s="205">
        <v>-3.9773562711366117</v>
      </c>
    </row>
    <row r="288" spans="1:8" ht="17.25" thickBot="1">
      <c r="A288" s="178"/>
      <c r="B288" s="256" t="s">
        <v>154</v>
      </c>
      <c r="C288" s="206">
        <v>169.9</v>
      </c>
      <c r="D288" s="207">
        <v>0.15082233235773743</v>
      </c>
      <c r="E288" s="206">
        <v>168.2</v>
      </c>
      <c r="F288" s="207">
        <v>0.14791156260387664</v>
      </c>
      <c r="G288" s="206">
        <v>1.700000000000017</v>
      </c>
      <c r="H288" s="208">
        <v>1.010701545778847</v>
      </c>
    </row>
    <row r="289" ht="17.25" thickTop="1"/>
    <row r="290" spans="1:8" ht="21.75" thickBot="1">
      <c r="A290" s="223"/>
      <c r="B290" s="224"/>
      <c r="C290" s="224"/>
      <c r="D290" s="224"/>
      <c r="E290" s="224"/>
      <c r="F290" s="224"/>
      <c r="G290" s="224"/>
      <c r="H290" s="40" t="s">
        <v>25</v>
      </c>
    </row>
    <row r="291" spans="1:8" ht="21.75" thickTop="1">
      <c r="A291" s="168"/>
      <c r="B291" s="304"/>
      <c r="C291" s="305" t="s">
        <v>151</v>
      </c>
      <c r="D291" s="306"/>
      <c r="E291" s="306"/>
      <c r="F291" s="306"/>
      <c r="G291" s="307"/>
      <c r="H291" s="308"/>
    </row>
    <row r="292" spans="1:8" ht="16.5">
      <c r="A292" s="174"/>
      <c r="B292" s="309"/>
      <c r="C292" s="310" t="s">
        <v>292</v>
      </c>
      <c r="D292" s="311"/>
      <c r="E292" s="310" t="s">
        <v>256</v>
      </c>
      <c r="F292" s="311"/>
      <c r="G292" s="310" t="s">
        <v>29</v>
      </c>
      <c r="H292" s="312"/>
    </row>
    <row r="293" spans="1:8" ht="16.5">
      <c r="A293" s="174"/>
      <c r="B293" s="313"/>
      <c r="C293" s="314" t="s">
        <v>279</v>
      </c>
      <c r="D293" s="315" t="s">
        <v>13</v>
      </c>
      <c r="E293" s="314" t="s">
        <v>12</v>
      </c>
      <c r="F293" s="315" t="s">
        <v>13</v>
      </c>
      <c r="G293" s="316" t="s">
        <v>12</v>
      </c>
      <c r="H293" s="317" t="s">
        <v>13</v>
      </c>
    </row>
    <row r="294" spans="1:8" ht="18.75">
      <c r="A294" s="177" t="s">
        <v>291</v>
      </c>
      <c r="B294" s="255" t="s">
        <v>153</v>
      </c>
      <c r="C294" s="318">
        <v>1541</v>
      </c>
      <c r="D294" s="319">
        <v>1.1341197839505492</v>
      </c>
      <c r="E294" s="318">
        <v>1599.7</v>
      </c>
      <c r="F294" s="319">
        <v>1.180844004136682</v>
      </c>
      <c r="G294" s="318">
        <v>-58.7</v>
      </c>
      <c r="H294" s="320">
        <v>-3.669438019628679</v>
      </c>
    </row>
    <row r="295" spans="1:8" ht="17.25" thickBot="1">
      <c r="A295" s="178"/>
      <c r="B295" s="256" t="s">
        <v>154</v>
      </c>
      <c r="C295" s="324">
        <v>200</v>
      </c>
      <c r="D295" s="325">
        <v>0.14719270395205053</v>
      </c>
      <c r="E295" s="324">
        <v>203.5</v>
      </c>
      <c r="F295" s="325">
        <v>0.1502167624190878</v>
      </c>
      <c r="G295" s="324">
        <v>-3.5</v>
      </c>
      <c r="H295" s="326">
        <v>-1.7199017199017175</v>
      </c>
    </row>
    <row r="296" ht="17.25" thickTop="1"/>
    <row r="297" spans="1:8" ht="21.75" thickBot="1">
      <c r="A297" s="223"/>
      <c r="B297" s="224"/>
      <c r="C297" s="224"/>
      <c r="D297" s="224"/>
      <c r="E297" s="224"/>
      <c r="F297" s="224"/>
      <c r="G297" s="224"/>
      <c r="H297" s="40" t="s">
        <v>25</v>
      </c>
    </row>
    <row r="298" spans="1:8" ht="21.75" thickTop="1">
      <c r="A298" s="168"/>
      <c r="B298" s="304"/>
      <c r="C298" s="305" t="s">
        <v>151</v>
      </c>
      <c r="D298" s="306"/>
      <c r="E298" s="306"/>
      <c r="F298" s="306"/>
      <c r="G298" s="307"/>
      <c r="H298" s="308"/>
    </row>
    <row r="299" spans="1:8" ht="16.5">
      <c r="A299" s="174"/>
      <c r="B299" s="309"/>
      <c r="C299" s="310" t="s">
        <v>294</v>
      </c>
      <c r="D299" s="311"/>
      <c r="E299" s="310" t="s">
        <v>260</v>
      </c>
      <c r="F299" s="311"/>
      <c r="G299" s="310" t="s">
        <v>29</v>
      </c>
      <c r="H299" s="312"/>
    </row>
    <row r="300" spans="1:8" ht="16.5">
      <c r="A300" s="174"/>
      <c r="B300" s="313"/>
      <c r="C300" s="314" t="s">
        <v>279</v>
      </c>
      <c r="D300" s="315" t="s">
        <v>13</v>
      </c>
      <c r="E300" s="314" t="s">
        <v>12</v>
      </c>
      <c r="F300" s="315" t="s">
        <v>13</v>
      </c>
      <c r="G300" s="316" t="s">
        <v>12</v>
      </c>
      <c r="H300" s="317" t="s">
        <v>13</v>
      </c>
    </row>
    <row r="301" spans="1:8" ht="18.75">
      <c r="A301" s="177" t="s">
        <v>293</v>
      </c>
      <c r="B301" s="255" t="s">
        <v>153</v>
      </c>
      <c r="C301" s="318">
        <v>1826.3</v>
      </c>
      <c r="D301" s="319">
        <v>1.1560631438486149</v>
      </c>
      <c r="E301" s="318">
        <v>1857.7</v>
      </c>
      <c r="F301" s="319">
        <v>1.1655286601345531</v>
      </c>
      <c r="G301" s="318">
        <v>-31.40000000000009</v>
      </c>
      <c r="H301" s="320">
        <v>-1.6902621521236005</v>
      </c>
    </row>
    <row r="302" spans="1:8" ht="17.25" thickBot="1">
      <c r="A302" s="178"/>
      <c r="B302" s="256" t="s">
        <v>154</v>
      </c>
      <c r="C302" s="324">
        <v>233.8</v>
      </c>
      <c r="D302" s="325">
        <v>0.1479973514930768</v>
      </c>
      <c r="E302" s="324">
        <v>232.6</v>
      </c>
      <c r="F302" s="325">
        <v>0.14593420161882817</v>
      </c>
      <c r="G302" s="324">
        <v>1.200000000000017</v>
      </c>
      <c r="H302" s="326">
        <v>0.5159071367153878</v>
      </c>
    </row>
    <row r="303" ht="17.25" thickTop="1"/>
    <row r="304" spans="1:8" ht="21.75" thickBot="1">
      <c r="A304" s="223"/>
      <c r="B304" s="224"/>
      <c r="C304" s="224"/>
      <c r="D304" s="224"/>
      <c r="E304" s="224"/>
      <c r="F304" s="224"/>
      <c r="G304" s="224"/>
      <c r="H304" s="40" t="s">
        <v>25</v>
      </c>
    </row>
    <row r="305" spans="1:8" ht="21.75" thickTop="1">
      <c r="A305" s="168"/>
      <c r="B305" s="304"/>
      <c r="C305" s="305" t="s">
        <v>151</v>
      </c>
      <c r="D305" s="306"/>
      <c r="E305" s="306"/>
      <c r="F305" s="306"/>
      <c r="G305" s="307"/>
      <c r="H305" s="308"/>
    </row>
    <row r="306" spans="1:8" ht="16.5">
      <c r="A306" s="174"/>
      <c r="B306" s="309"/>
      <c r="C306" s="310" t="s">
        <v>296</v>
      </c>
      <c r="D306" s="311"/>
      <c r="E306" s="310" t="s">
        <v>263</v>
      </c>
      <c r="F306" s="311"/>
      <c r="G306" s="310" t="s">
        <v>29</v>
      </c>
      <c r="H306" s="312"/>
    </row>
    <row r="307" spans="1:8" ht="16.5">
      <c r="A307" s="174"/>
      <c r="B307" s="313"/>
      <c r="C307" s="314" t="s">
        <v>279</v>
      </c>
      <c r="D307" s="315" t="s">
        <v>13</v>
      </c>
      <c r="E307" s="314" t="s">
        <v>12</v>
      </c>
      <c r="F307" s="315" t="s">
        <v>13</v>
      </c>
      <c r="G307" s="316" t="s">
        <v>12</v>
      </c>
      <c r="H307" s="317" t="s">
        <v>13</v>
      </c>
    </row>
    <row r="308" spans="1:8" ht="18.75">
      <c r="A308" s="177" t="s">
        <v>295</v>
      </c>
      <c r="B308" s="255" t="s">
        <v>153</v>
      </c>
      <c r="C308" s="318">
        <v>2092.9</v>
      </c>
      <c r="D308" s="319">
        <v>1.1690036686015077</v>
      </c>
      <c r="E308" s="318">
        <v>2123.8</v>
      </c>
      <c r="F308" s="319">
        <v>1.1753377200506927</v>
      </c>
      <c r="G308" s="318">
        <v>-30.90000000000009</v>
      </c>
      <c r="H308" s="320">
        <v>-1.4549392598173116</v>
      </c>
    </row>
    <row r="309" spans="1:8" ht="17.25" thickBot="1">
      <c r="A309" s="178"/>
      <c r="B309" s="256" t="s">
        <v>154</v>
      </c>
      <c r="C309" s="324">
        <v>262.5</v>
      </c>
      <c r="D309" s="325">
        <v>0.14662117779535372</v>
      </c>
      <c r="E309" s="324">
        <v>251.2</v>
      </c>
      <c r="F309" s="325">
        <v>0.13901724987133154</v>
      </c>
      <c r="G309" s="324">
        <v>11.3</v>
      </c>
      <c r="H309" s="326">
        <v>4.498407643312108</v>
      </c>
    </row>
    <row r="310" ht="17.25" thickTop="1"/>
    <row r="311" spans="1:8" ht="21.75" thickBot="1">
      <c r="A311" s="223"/>
      <c r="B311" s="224"/>
      <c r="C311" s="224"/>
      <c r="D311" s="224"/>
      <c r="E311" s="224"/>
      <c r="F311" s="224"/>
      <c r="G311" s="224"/>
      <c r="H311" s="40" t="s">
        <v>25</v>
      </c>
    </row>
    <row r="312" spans="1:8" ht="21.75" thickTop="1">
      <c r="A312" s="168"/>
      <c r="B312" s="304"/>
      <c r="C312" s="305" t="s">
        <v>151</v>
      </c>
      <c r="D312" s="306"/>
      <c r="E312" s="306"/>
      <c r="F312" s="306"/>
      <c r="G312" s="307"/>
      <c r="H312" s="308"/>
    </row>
    <row r="313" spans="1:8" ht="16.5">
      <c r="A313" s="174"/>
      <c r="B313" s="309"/>
      <c r="C313" s="310" t="s">
        <v>298</v>
      </c>
      <c r="D313" s="311"/>
      <c r="E313" s="310" t="s">
        <v>266</v>
      </c>
      <c r="F313" s="311"/>
      <c r="G313" s="310" t="s">
        <v>29</v>
      </c>
      <c r="H313" s="312"/>
    </row>
    <row r="314" spans="1:8" ht="16.5">
      <c r="A314" s="174"/>
      <c r="B314" s="313"/>
      <c r="C314" s="314" t="s">
        <v>279</v>
      </c>
      <c r="D314" s="315" t="s">
        <v>13</v>
      </c>
      <c r="E314" s="314" t="s">
        <v>12</v>
      </c>
      <c r="F314" s="315" t="s">
        <v>13</v>
      </c>
      <c r="G314" s="316" t="s">
        <v>12</v>
      </c>
      <c r="H314" s="317" t="s">
        <v>13</v>
      </c>
    </row>
    <row r="315" spans="1:8" ht="18.75">
      <c r="A315" s="177" t="s">
        <v>297</v>
      </c>
      <c r="B315" s="255" t="s">
        <v>153</v>
      </c>
      <c r="C315" s="318">
        <v>2415.2</v>
      </c>
      <c r="D315" s="319">
        <v>1.1961261598120034</v>
      </c>
      <c r="E315" s="318">
        <v>2442.2</v>
      </c>
      <c r="F315" s="319">
        <v>1.1985369427836268</v>
      </c>
      <c r="G315" s="318">
        <v>-27</v>
      </c>
      <c r="H315" s="320">
        <v>-1.1055605601506868</v>
      </c>
    </row>
    <row r="316" spans="1:8" ht="17.25" thickBot="1">
      <c r="A316" s="178"/>
      <c r="B316" s="256" t="s">
        <v>154</v>
      </c>
      <c r="C316" s="324">
        <v>293.5</v>
      </c>
      <c r="D316" s="325">
        <v>0.14535567568102972</v>
      </c>
      <c r="E316" s="324">
        <v>277.6</v>
      </c>
      <c r="F316" s="325">
        <v>0.13623530231624553</v>
      </c>
      <c r="G316" s="324">
        <v>15.9</v>
      </c>
      <c r="H316" s="326">
        <v>5.727665706051854</v>
      </c>
    </row>
    <row r="317" ht="17.25" thickTop="1"/>
    <row r="318" spans="1:8" ht="21.75" thickBot="1">
      <c r="A318" s="223"/>
      <c r="B318" s="224"/>
      <c r="C318" s="224"/>
      <c r="D318" s="224"/>
      <c r="E318" s="224"/>
      <c r="F318" s="224"/>
      <c r="G318" s="224"/>
      <c r="H318" s="40" t="s">
        <v>25</v>
      </c>
    </row>
    <row r="319" spans="1:8" ht="21.75" thickTop="1">
      <c r="A319" s="168"/>
      <c r="B319" s="304"/>
      <c r="C319" s="305" t="s">
        <v>151</v>
      </c>
      <c r="D319" s="306"/>
      <c r="E319" s="306"/>
      <c r="F319" s="306"/>
      <c r="G319" s="307"/>
      <c r="H319" s="308"/>
    </row>
    <row r="320" spans="1:8" ht="16.5">
      <c r="A320" s="174"/>
      <c r="B320" s="309"/>
      <c r="C320" s="310" t="s">
        <v>300</v>
      </c>
      <c r="D320" s="311"/>
      <c r="E320" s="310" t="s">
        <v>268</v>
      </c>
      <c r="F320" s="311"/>
      <c r="G320" s="310" t="s">
        <v>29</v>
      </c>
      <c r="H320" s="312"/>
    </row>
    <row r="321" spans="1:8" ht="16.5">
      <c r="A321" s="174"/>
      <c r="B321" s="313"/>
      <c r="C321" s="314" t="s">
        <v>279</v>
      </c>
      <c r="D321" s="315" t="s">
        <v>13</v>
      </c>
      <c r="E321" s="314" t="s">
        <v>12</v>
      </c>
      <c r="F321" s="315" t="s">
        <v>13</v>
      </c>
      <c r="G321" s="316" t="s">
        <v>12</v>
      </c>
      <c r="H321" s="317" t="s">
        <v>13</v>
      </c>
    </row>
    <row r="322" spans="1:8" ht="18.75">
      <c r="A322" s="177" t="s">
        <v>299</v>
      </c>
      <c r="B322" s="255" t="s">
        <v>153</v>
      </c>
      <c r="C322" s="318">
        <v>2748.8</v>
      </c>
      <c r="D322" s="319">
        <v>1.2243361757756217</v>
      </c>
      <c r="E322" s="318">
        <v>2785.6</v>
      </c>
      <c r="F322" s="319">
        <v>1.2269884604237198</v>
      </c>
      <c r="G322" s="318">
        <v>-36.79999999999973</v>
      </c>
      <c r="H322" s="320">
        <v>-1.3210798391728784</v>
      </c>
    </row>
    <row r="323" spans="1:8" ht="17.25" thickBot="1">
      <c r="A323" s="178"/>
      <c r="B323" s="256" t="s">
        <v>154</v>
      </c>
      <c r="C323" s="324">
        <v>323.9</v>
      </c>
      <c r="D323" s="325">
        <v>0.1442674939368902</v>
      </c>
      <c r="E323" s="324">
        <v>311</v>
      </c>
      <c r="F323" s="325">
        <v>0.13698787018659422</v>
      </c>
      <c r="G323" s="324">
        <v>12.9</v>
      </c>
      <c r="H323" s="326">
        <v>4.147909967845642</v>
      </c>
    </row>
    <row r="324" ht="17.25" thickTop="1"/>
    <row r="325" spans="1:8" ht="21.75" thickBot="1">
      <c r="A325" s="223"/>
      <c r="B325" s="224"/>
      <c r="C325" s="224"/>
      <c r="D325" s="224"/>
      <c r="E325" s="224"/>
      <c r="F325" s="224"/>
      <c r="G325" s="224"/>
      <c r="H325" s="40" t="s">
        <v>25</v>
      </c>
    </row>
    <row r="326" spans="1:8" ht="21.75" thickTop="1">
      <c r="A326" s="168"/>
      <c r="B326" s="304"/>
      <c r="C326" s="305" t="s">
        <v>151</v>
      </c>
      <c r="D326" s="306"/>
      <c r="E326" s="306"/>
      <c r="F326" s="306"/>
      <c r="G326" s="307"/>
      <c r="H326" s="308"/>
    </row>
    <row r="327" spans="1:8" ht="16.5">
      <c r="A327" s="174"/>
      <c r="B327" s="309"/>
      <c r="C327" s="310" t="s">
        <v>302</v>
      </c>
      <c r="D327" s="311"/>
      <c r="E327" s="310" t="s">
        <v>272</v>
      </c>
      <c r="F327" s="311"/>
      <c r="G327" s="310" t="s">
        <v>29</v>
      </c>
      <c r="H327" s="312"/>
    </row>
    <row r="328" spans="1:8" ht="16.5">
      <c r="A328" s="174"/>
      <c r="B328" s="313"/>
      <c r="C328" s="314" t="s">
        <v>279</v>
      </c>
      <c r="D328" s="315" t="s">
        <v>13</v>
      </c>
      <c r="E328" s="314" t="s">
        <v>12</v>
      </c>
      <c r="F328" s="315" t="s">
        <v>13</v>
      </c>
      <c r="G328" s="316" t="s">
        <v>12</v>
      </c>
      <c r="H328" s="317" t="s">
        <v>13</v>
      </c>
    </row>
    <row r="329" spans="1:8" ht="18.75">
      <c r="A329" s="177" t="s">
        <v>301</v>
      </c>
      <c r="B329" s="255" t="s">
        <v>153</v>
      </c>
      <c r="C329" s="318">
        <v>3024.2</v>
      </c>
      <c r="D329" s="319">
        <v>1.2298905453536881</v>
      </c>
      <c r="E329" s="318">
        <v>3055.5</v>
      </c>
      <c r="F329" s="319">
        <v>1.229530955368288</v>
      </c>
      <c r="G329" s="318">
        <v>-31.300000000000182</v>
      </c>
      <c r="H329" s="320">
        <v>-1.024382261495671</v>
      </c>
    </row>
    <row r="330" spans="1:8" ht="17.25" thickBot="1">
      <c r="A330" s="178"/>
      <c r="B330" s="256" t="s">
        <v>154</v>
      </c>
      <c r="C330" s="324">
        <v>354.2</v>
      </c>
      <c r="D330" s="325">
        <v>0.1440470971378468</v>
      </c>
      <c r="E330" s="324">
        <v>334.9</v>
      </c>
      <c r="F330" s="325">
        <v>0.1347635139757289</v>
      </c>
      <c r="G330" s="324">
        <v>19.3</v>
      </c>
      <c r="H330" s="326">
        <v>5.762914302776956</v>
      </c>
    </row>
    <row r="331" ht="17.25" thickTop="1"/>
    <row r="332" spans="1:8" ht="21.75" thickBot="1">
      <c r="A332" s="223"/>
      <c r="B332" s="224"/>
      <c r="C332" s="224"/>
      <c r="D332" s="224"/>
      <c r="E332" s="224"/>
      <c r="F332" s="224"/>
      <c r="G332" s="224"/>
      <c r="H332" s="40" t="s">
        <v>25</v>
      </c>
    </row>
    <row r="333" spans="1:8" ht="21.75" thickTop="1">
      <c r="A333" s="168"/>
      <c r="B333" s="304"/>
      <c r="C333" s="305" t="s">
        <v>151</v>
      </c>
      <c r="D333" s="306"/>
      <c r="E333" s="306"/>
      <c r="F333" s="306"/>
      <c r="G333" s="307"/>
      <c r="H333" s="308"/>
    </row>
    <row r="334" spans="1:8" ht="16.5">
      <c r="A334" s="174"/>
      <c r="B334" s="309"/>
      <c r="C334" s="310" t="s">
        <v>304</v>
      </c>
      <c r="D334" s="311"/>
      <c r="E334" s="310" t="s">
        <v>274</v>
      </c>
      <c r="F334" s="311"/>
      <c r="G334" s="310" t="s">
        <v>29</v>
      </c>
      <c r="H334" s="312"/>
    </row>
    <row r="335" spans="1:8" ht="16.5">
      <c r="A335" s="174"/>
      <c r="B335" s="313"/>
      <c r="C335" s="314" t="s">
        <v>279</v>
      </c>
      <c r="D335" s="315" t="s">
        <v>13</v>
      </c>
      <c r="E335" s="314" t="s">
        <v>12</v>
      </c>
      <c r="F335" s="315" t="s">
        <v>13</v>
      </c>
      <c r="G335" s="316" t="s">
        <v>12</v>
      </c>
      <c r="H335" s="317" t="s">
        <v>13</v>
      </c>
    </row>
    <row r="336" spans="1:8" ht="18.75">
      <c r="A336" s="177" t="s">
        <v>303</v>
      </c>
      <c r="B336" s="255" t="s">
        <v>153</v>
      </c>
      <c r="C336" s="318">
        <v>3305.9</v>
      </c>
      <c r="D336" s="319">
        <v>1.2240846117616393</v>
      </c>
      <c r="E336" s="318">
        <v>3320.7</v>
      </c>
      <c r="F336" s="319">
        <v>1.227742612913721</v>
      </c>
      <c r="G336" s="318">
        <v>-14.799999999999727</v>
      </c>
      <c r="H336" s="320">
        <v>-0.44568916192367913</v>
      </c>
    </row>
    <row r="337" spans="1:8" ht="17.25" thickBot="1">
      <c r="A337" s="178"/>
      <c r="B337" s="256" t="s">
        <v>154</v>
      </c>
      <c r="C337" s="324">
        <v>384.2</v>
      </c>
      <c r="D337" s="325">
        <v>0.1422587821285646</v>
      </c>
      <c r="E337" s="324">
        <v>362.7</v>
      </c>
      <c r="F337" s="325">
        <v>0.13409890857463988</v>
      </c>
      <c r="G337" s="324">
        <v>21.5</v>
      </c>
      <c r="H337" s="326">
        <v>5.927763992280122</v>
      </c>
    </row>
    <row r="338" ht="17.25" thickTop="1"/>
    <row r="339" spans="1:8" ht="21.75" thickBot="1">
      <c r="A339" s="223"/>
      <c r="B339" s="224"/>
      <c r="C339" s="224"/>
      <c r="D339" s="224"/>
      <c r="E339" s="224"/>
      <c r="F339" s="224"/>
      <c r="G339" s="224"/>
      <c r="H339" s="40" t="s">
        <v>25</v>
      </c>
    </row>
    <row r="340" spans="1:8" ht="21.75" thickTop="1">
      <c r="A340" s="168"/>
      <c r="B340" s="304"/>
      <c r="C340" s="305" t="s">
        <v>151</v>
      </c>
      <c r="D340" s="306"/>
      <c r="E340" s="306"/>
      <c r="F340" s="306"/>
      <c r="G340" s="307"/>
      <c r="H340" s="308"/>
    </row>
    <row r="341" spans="1:8" ht="16.5">
      <c r="A341" s="174"/>
      <c r="B341" s="309"/>
      <c r="C341" s="310" t="s">
        <v>307</v>
      </c>
      <c r="D341" s="311"/>
      <c r="E341" s="310" t="s">
        <v>277</v>
      </c>
      <c r="F341" s="311"/>
      <c r="G341" s="310" t="s">
        <v>29</v>
      </c>
      <c r="H341" s="312"/>
    </row>
    <row r="342" spans="1:8" ht="16.5">
      <c r="A342" s="174"/>
      <c r="B342" s="313"/>
      <c r="C342" s="314" t="s">
        <v>279</v>
      </c>
      <c r="D342" s="315" t="s">
        <v>13</v>
      </c>
      <c r="E342" s="314" t="s">
        <v>12</v>
      </c>
      <c r="F342" s="315" t="s">
        <v>13</v>
      </c>
      <c r="G342" s="316" t="s">
        <v>12</v>
      </c>
      <c r="H342" s="317" t="s">
        <v>13</v>
      </c>
    </row>
    <row r="343" spans="1:8" ht="18.75">
      <c r="A343" s="177" t="s">
        <v>306</v>
      </c>
      <c r="B343" s="255" t="s">
        <v>153</v>
      </c>
      <c r="C343" s="318">
        <v>292.7</v>
      </c>
      <c r="D343" s="347">
        <f>C343/21338.4</f>
        <v>0.013717054699508865</v>
      </c>
      <c r="E343" s="318">
        <v>316.5</v>
      </c>
      <c r="F343" s="203">
        <v>1.2550342227953577</v>
      </c>
      <c r="G343" s="350">
        <f>C343-E343</f>
        <v>-23.80000000000001</v>
      </c>
      <c r="H343" s="355">
        <f>G343/G259-1</f>
        <v>-1.5162689804772236</v>
      </c>
    </row>
    <row r="344" spans="1:8" ht="17.25" thickBot="1">
      <c r="A344" s="178"/>
      <c r="B344" s="256" t="s">
        <v>154</v>
      </c>
      <c r="C344" s="324">
        <v>42.8</v>
      </c>
      <c r="D344" s="354">
        <f>C344/21338.4</f>
        <v>0.0020057736287631685</v>
      </c>
      <c r="E344" s="324">
        <v>51.5</v>
      </c>
      <c r="F344" s="207">
        <v>0.2043448070627914</v>
      </c>
      <c r="G344" s="324">
        <f>C344-E344</f>
        <v>-8.700000000000003</v>
      </c>
      <c r="H344" s="356">
        <f>G344/G260-1</f>
        <v>-1.8055555555555558</v>
      </c>
    </row>
    <row r="345" ht="17.25" thickTop="1"/>
    <row r="346" spans="1:8" ht="21.75" thickBot="1">
      <c r="A346" s="223"/>
      <c r="B346" s="224"/>
      <c r="C346" s="224"/>
      <c r="D346" s="224"/>
      <c r="E346" s="224"/>
      <c r="F346" s="224"/>
      <c r="G346" s="224"/>
      <c r="H346" s="40" t="s">
        <v>25</v>
      </c>
    </row>
    <row r="347" spans="1:8" ht="21.75" thickTop="1">
      <c r="A347" s="168"/>
      <c r="B347" s="304"/>
      <c r="C347" s="305" t="s">
        <v>151</v>
      </c>
      <c r="D347" s="306"/>
      <c r="E347" s="306"/>
      <c r="F347" s="306"/>
      <c r="G347" s="307"/>
      <c r="H347" s="308"/>
    </row>
    <row r="348" spans="1:8" ht="16.5">
      <c r="A348" s="174"/>
      <c r="B348" s="309"/>
      <c r="C348" s="310" t="s">
        <v>313</v>
      </c>
      <c r="D348" s="311"/>
      <c r="E348" s="310" t="s">
        <v>282</v>
      </c>
      <c r="F348" s="311"/>
      <c r="G348" s="310" t="s">
        <v>29</v>
      </c>
      <c r="H348" s="312"/>
    </row>
    <row r="349" spans="1:8" ht="16.5">
      <c r="A349" s="174"/>
      <c r="B349" s="313"/>
      <c r="C349" s="314" t="s">
        <v>279</v>
      </c>
      <c r="D349" s="315" t="s">
        <v>13</v>
      </c>
      <c r="E349" s="314" t="s">
        <v>12</v>
      </c>
      <c r="F349" s="315" t="s">
        <v>13</v>
      </c>
      <c r="G349" s="316" t="s">
        <v>12</v>
      </c>
      <c r="H349" s="317" t="s">
        <v>13</v>
      </c>
    </row>
    <row r="350" spans="1:8" ht="18.75">
      <c r="A350" s="177" t="s">
        <v>312</v>
      </c>
      <c r="B350" s="255" t="s">
        <v>153</v>
      </c>
      <c r="C350" s="318">
        <v>503.77</v>
      </c>
      <c r="D350" s="319">
        <v>1.2</v>
      </c>
      <c r="E350" s="318">
        <v>520.32</v>
      </c>
      <c r="F350" s="319">
        <v>1.2</v>
      </c>
      <c r="G350" s="318">
        <v>-16.55</v>
      </c>
      <c r="H350" s="320">
        <v>-3.1808940473797653</v>
      </c>
    </row>
    <row r="351" spans="1:8" ht="17.25" thickBot="1">
      <c r="A351" s="178"/>
      <c r="B351" s="256" t="s">
        <v>154</v>
      </c>
      <c r="C351" s="324">
        <v>67.6</v>
      </c>
      <c r="D351" s="325">
        <v>0.2</v>
      </c>
      <c r="E351" s="324">
        <v>82.71</v>
      </c>
      <c r="F351" s="325">
        <v>0.2</v>
      </c>
      <c r="G351" s="324">
        <v>-15.11</v>
      </c>
      <c r="H351" s="326">
        <v>-18.2716960186181</v>
      </c>
    </row>
    <row r="352" ht="17.25" thickTop="1"/>
    <row r="353" spans="1:8" ht="21.75" thickBot="1">
      <c r="A353" s="223"/>
      <c r="B353" s="224"/>
      <c r="C353" s="224"/>
      <c r="D353" s="224"/>
      <c r="E353" s="224"/>
      <c r="F353" s="224"/>
      <c r="G353" s="224"/>
      <c r="H353" s="40" t="s">
        <v>25</v>
      </c>
    </row>
    <row r="354" spans="1:8" ht="21.75" thickTop="1">
      <c r="A354" s="168"/>
      <c r="B354" s="304"/>
      <c r="C354" s="305" t="s">
        <v>151</v>
      </c>
      <c r="D354" s="306"/>
      <c r="E354" s="306"/>
      <c r="F354" s="306"/>
      <c r="G354" s="307"/>
      <c r="H354" s="308"/>
    </row>
    <row r="355" spans="1:8" ht="16.5">
      <c r="A355" s="174"/>
      <c r="B355" s="309"/>
      <c r="C355" s="310" t="s">
        <v>315</v>
      </c>
      <c r="D355" s="311"/>
      <c r="E355" s="310" t="s">
        <v>286</v>
      </c>
      <c r="F355" s="311"/>
      <c r="G355" s="310" t="s">
        <v>29</v>
      </c>
      <c r="H355" s="312"/>
    </row>
    <row r="356" spans="1:8" ht="16.5">
      <c r="A356" s="174"/>
      <c r="B356" s="313"/>
      <c r="C356" s="314" t="s">
        <v>279</v>
      </c>
      <c r="D356" s="315" t="s">
        <v>13</v>
      </c>
      <c r="E356" s="314" t="s">
        <v>12</v>
      </c>
      <c r="F356" s="315" t="s">
        <v>13</v>
      </c>
      <c r="G356" s="316" t="s">
        <v>12</v>
      </c>
      <c r="H356" s="317" t="s">
        <v>13</v>
      </c>
    </row>
    <row r="357" spans="1:8" ht="18.75">
      <c r="A357" s="177" t="s">
        <v>314</v>
      </c>
      <c r="B357" s="255" t="s">
        <v>153</v>
      </c>
      <c r="C357" s="318">
        <v>814.01</v>
      </c>
      <c r="D357" s="319">
        <v>1.2</v>
      </c>
      <c r="E357" s="318">
        <v>804.15</v>
      </c>
      <c r="F357" s="319">
        <v>1.2</v>
      </c>
      <c r="G357" s="318">
        <v>9.86</v>
      </c>
      <c r="H357" s="357">
        <v>1.2258668340736638</v>
      </c>
    </row>
    <row r="358" spans="1:8" ht="17.25" thickBot="1">
      <c r="A358" s="178"/>
      <c r="B358" s="256" t="s">
        <v>154</v>
      </c>
      <c r="C358" s="324">
        <v>97.77</v>
      </c>
      <c r="D358" s="325">
        <v>0.1</v>
      </c>
      <c r="E358" s="324">
        <v>116.02</v>
      </c>
      <c r="F358" s="325">
        <v>0.2</v>
      </c>
      <c r="G358" s="324">
        <v>-18.25</v>
      </c>
      <c r="H358" s="359">
        <v>-15.727554252684914</v>
      </c>
    </row>
    <row r="359" ht="17.25" thickTop="1"/>
    <row r="360" spans="1:8" ht="21.75" thickBot="1">
      <c r="A360" s="223"/>
      <c r="B360" s="224"/>
      <c r="C360" s="224"/>
      <c r="D360" s="224"/>
      <c r="E360" s="224"/>
      <c r="F360" s="224"/>
      <c r="G360" s="224"/>
      <c r="H360" s="40" t="s">
        <v>25</v>
      </c>
    </row>
    <row r="361" spans="1:8" ht="21.75" thickTop="1">
      <c r="A361" s="168"/>
      <c r="B361" s="304"/>
      <c r="C361" s="305" t="s">
        <v>151</v>
      </c>
      <c r="D361" s="306"/>
      <c r="E361" s="306"/>
      <c r="F361" s="306"/>
      <c r="G361" s="307"/>
      <c r="H361" s="308"/>
    </row>
    <row r="362" spans="1:8" ht="16.5">
      <c r="A362" s="174"/>
      <c r="B362" s="309"/>
      <c r="C362" s="310" t="s">
        <v>317</v>
      </c>
      <c r="D362" s="311"/>
      <c r="E362" s="310" t="s">
        <v>288</v>
      </c>
      <c r="F362" s="311"/>
      <c r="G362" s="310" t="s">
        <v>29</v>
      </c>
      <c r="H362" s="312"/>
    </row>
    <row r="363" spans="1:8" ht="16.5">
      <c r="A363" s="174"/>
      <c r="B363" s="313"/>
      <c r="C363" s="314" t="s">
        <v>279</v>
      </c>
      <c r="D363" s="315" t="s">
        <v>13</v>
      </c>
      <c r="E363" s="314" t="s">
        <v>12</v>
      </c>
      <c r="F363" s="315" t="s">
        <v>13</v>
      </c>
      <c r="G363" s="316" t="s">
        <v>12</v>
      </c>
      <c r="H363" s="317" t="s">
        <v>13</v>
      </c>
    </row>
    <row r="364" spans="1:8" ht="18.75">
      <c r="A364" s="177" t="s">
        <v>316</v>
      </c>
      <c r="B364" s="255" t="s">
        <v>153</v>
      </c>
      <c r="C364" s="350">
        <v>1086.94</v>
      </c>
      <c r="D364" s="361">
        <v>1.2</v>
      </c>
      <c r="E364" s="350">
        <v>1081.11</v>
      </c>
      <c r="F364" s="361">
        <v>1.2</v>
      </c>
      <c r="G364" s="350">
        <v>5.83</v>
      </c>
      <c r="H364" s="360">
        <v>0.5393460374074884</v>
      </c>
    </row>
    <row r="365" spans="1:8" ht="17.25" thickBot="1">
      <c r="A365" s="178"/>
      <c r="B365" s="256" t="s">
        <v>154</v>
      </c>
      <c r="C365" s="324">
        <v>130.57</v>
      </c>
      <c r="D365" s="325">
        <v>0.1</v>
      </c>
      <c r="E365" s="324">
        <v>149.3</v>
      </c>
      <c r="F365" s="325">
        <v>0.2</v>
      </c>
      <c r="G365" s="324">
        <v>-18.73</v>
      </c>
      <c r="H365" s="359">
        <v>-12.545052661132653</v>
      </c>
    </row>
    <row r="366" ht="17.25" thickTop="1"/>
    <row r="367" spans="1:8" ht="21.75" thickBot="1">
      <c r="A367" s="223"/>
      <c r="B367" s="224"/>
      <c r="C367" s="224"/>
      <c r="D367" s="224"/>
      <c r="E367" s="224"/>
      <c r="F367" s="224"/>
      <c r="G367" s="224"/>
      <c r="H367" s="40" t="s">
        <v>25</v>
      </c>
    </row>
    <row r="368" spans="1:8" ht="21.75" thickTop="1">
      <c r="A368" s="168"/>
      <c r="B368" s="304"/>
      <c r="C368" s="305" t="s">
        <v>151</v>
      </c>
      <c r="D368" s="306"/>
      <c r="E368" s="306"/>
      <c r="F368" s="306"/>
      <c r="G368" s="307"/>
      <c r="H368" s="308"/>
    </row>
    <row r="369" spans="1:8" ht="16.5">
      <c r="A369" s="174"/>
      <c r="B369" s="309"/>
      <c r="C369" s="310" t="s">
        <v>320</v>
      </c>
      <c r="D369" s="311"/>
      <c r="E369" s="310" t="s">
        <v>290</v>
      </c>
      <c r="F369" s="311"/>
      <c r="G369" s="310" t="s">
        <v>29</v>
      </c>
      <c r="H369" s="312"/>
    </row>
    <row r="370" spans="1:8" ht="16.5">
      <c r="A370" s="174"/>
      <c r="B370" s="313"/>
      <c r="C370" s="314" t="s">
        <v>279</v>
      </c>
      <c r="D370" s="315" t="s">
        <v>13</v>
      </c>
      <c r="E370" s="314" t="s">
        <v>12</v>
      </c>
      <c r="F370" s="315" t="s">
        <v>13</v>
      </c>
      <c r="G370" s="316" t="s">
        <v>12</v>
      </c>
      <c r="H370" s="317" t="s">
        <v>13</v>
      </c>
    </row>
    <row r="371" spans="1:8" ht="18.75">
      <c r="A371" s="177" t="s">
        <v>321</v>
      </c>
      <c r="B371" s="255" t="s">
        <v>153</v>
      </c>
      <c r="C371" s="318">
        <v>1324.71</v>
      </c>
      <c r="D371" s="319">
        <v>1.2</v>
      </c>
      <c r="E371" s="318">
        <v>1306.17</v>
      </c>
      <c r="F371" s="319">
        <v>1.2</v>
      </c>
      <c r="G371" s="318">
        <v>18.54</v>
      </c>
      <c r="H371" s="357">
        <v>1.4196617783887986</v>
      </c>
    </row>
    <row r="372" spans="1:8" ht="17.25" thickBot="1">
      <c r="A372" s="178"/>
      <c r="B372" s="256" t="s">
        <v>154</v>
      </c>
      <c r="C372" s="324">
        <v>160.78</v>
      </c>
      <c r="D372" s="325">
        <v>0.1</v>
      </c>
      <c r="E372" s="324">
        <v>169.81</v>
      </c>
      <c r="F372" s="325">
        <v>0.2</v>
      </c>
      <c r="G372" s="324">
        <v>-9.03</v>
      </c>
      <c r="H372" s="359">
        <v>-5.318313575713698</v>
      </c>
    </row>
    <row r="373" ht="17.25" thickTop="1"/>
    <row r="374" spans="1:8" ht="21.75" thickBot="1">
      <c r="A374" s="223"/>
      <c r="B374" s="224"/>
      <c r="C374" s="224"/>
      <c r="D374" s="224"/>
      <c r="E374" s="224"/>
      <c r="F374" s="224"/>
      <c r="G374" s="224"/>
      <c r="H374" s="40" t="s">
        <v>25</v>
      </c>
    </row>
    <row r="375" spans="1:8" ht="21.75" thickTop="1">
      <c r="A375" s="168"/>
      <c r="B375" s="304"/>
      <c r="C375" s="305" t="s">
        <v>151</v>
      </c>
      <c r="D375" s="306"/>
      <c r="E375" s="306"/>
      <c r="F375" s="306"/>
      <c r="G375" s="307"/>
      <c r="H375" s="308"/>
    </row>
    <row r="376" spans="1:8" ht="16.5">
      <c r="A376" s="174"/>
      <c r="B376" s="309"/>
      <c r="C376" s="310" t="s">
        <v>323</v>
      </c>
      <c r="D376" s="311"/>
      <c r="E376" s="310" t="s">
        <v>292</v>
      </c>
      <c r="F376" s="311"/>
      <c r="G376" s="310" t="s">
        <v>29</v>
      </c>
      <c r="H376" s="312"/>
    </row>
    <row r="377" spans="1:8" ht="16.5">
      <c r="A377" s="174"/>
      <c r="B377" s="313"/>
      <c r="C377" s="314" t="s">
        <v>279</v>
      </c>
      <c r="D377" s="315" t="s">
        <v>13</v>
      </c>
      <c r="E377" s="314" t="s">
        <v>12</v>
      </c>
      <c r="F377" s="315" t="s">
        <v>13</v>
      </c>
      <c r="G377" s="316" t="s">
        <v>12</v>
      </c>
      <c r="H377" s="317" t="s">
        <v>13</v>
      </c>
    </row>
    <row r="378" spans="1:8" ht="18.75">
      <c r="A378" s="177" t="s">
        <v>322</v>
      </c>
      <c r="B378" s="255" t="s">
        <v>153</v>
      </c>
      <c r="C378" s="318">
        <v>1585.61</v>
      </c>
      <c r="D378" s="319">
        <v>1.2</v>
      </c>
      <c r="E378" s="318">
        <v>1541.13</v>
      </c>
      <c r="F378" s="319">
        <v>1.1</v>
      </c>
      <c r="G378" s="318">
        <v>44.47</v>
      </c>
      <c r="H378" s="357">
        <v>2.8856791336601786</v>
      </c>
    </row>
    <row r="379" spans="1:8" ht="17.25" thickBot="1">
      <c r="A379" s="178"/>
      <c r="B379" s="256" t="s">
        <v>154</v>
      </c>
      <c r="C379" s="324">
        <v>191.5</v>
      </c>
      <c r="D379" s="325">
        <v>0.1</v>
      </c>
      <c r="E379" s="324">
        <v>199.97</v>
      </c>
      <c r="F379" s="325">
        <v>0.1</v>
      </c>
      <c r="G379" s="324">
        <v>-8.47</v>
      </c>
      <c r="H379" s="359">
        <v>-4.234934562734365</v>
      </c>
    </row>
    <row r="380" ht="17.25" thickTop="1"/>
    <row r="381" spans="1:8" ht="21.75" thickBot="1">
      <c r="A381" s="223"/>
      <c r="B381" s="224"/>
      <c r="C381" s="224"/>
      <c r="D381" s="224"/>
      <c r="E381" s="224"/>
      <c r="F381" s="224"/>
      <c r="G381" s="224"/>
      <c r="H381" s="40" t="s">
        <v>25</v>
      </c>
    </row>
    <row r="382" spans="1:8" ht="21.75" thickTop="1">
      <c r="A382" s="168"/>
      <c r="B382" s="304"/>
      <c r="C382" s="305" t="s">
        <v>151</v>
      </c>
      <c r="D382" s="306"/>
      <c r="E382" s="306"/>
      <c r="F382" s="306"/>
      <c r="G382" s="307"/>
      <c r="H382" s="308"/>
    </row>
    <row r="383" spans="1:8" ht="16.5">
      <c r="A383" s="174"/>
      <c r="B383" s="309"/>
      <c r="C383" s="310" t="s">
        <v>325</v>
      </c>
      <c r="D383" s="311"/>
      <c r="E383" s="310" t="s">
        <v>294</v>
      </c>
      <c r="F383" s="311"/>
      <c r="G383" s="310" t="s">
        <v>29</v>
      </c>
      <c r="H383" s="312"/>
    </row>
    <row r="384" spans="1:8" ht="16.5">
      <c r="A384" s="174"/>
      <c r="B384" s="313"/>
      <c r="C384" s="314" t="s">
        <v>279</v>
      </c>
      <c r="D384" s="315" t="s">
        <v>13</v>
      </c>
      <c r="E384" s="314" t="s">
        <v>12</v>
      </c>
      <c r="F384" s="315" t="s">
        <v>13</v>
      </c>
      <c r="G384" s="316" t="s">
        <v>12</v>
      </c>
      <c r="H384" s="317" t="s">
        <v>13</v>
      </c>
    </row>
    <row r="385" spans="1:8" ht="18.75">
      <c r="A385" s="177" t="s">
        <v>324</v>
      </c>
      <c r="B385" s="255" t="s">
        <v>153</v>
      </c>
      <c r="C385" s="318">
        <v>1870.42</v>
      </c>
      <c r="D385" s="319">
        <v>1.2</v>
      </c>
      <c r="E385" s="318">
        <v>1826.37</v>
      </c>
      <c r="F385" s="319">
        <v>1.2</v>
      </c>
      <c r="G385" s="318">
        <v>44.06</v>
      </c>
      <c r="H385" s="357">
        <v>2.412207338894765</v>
      </c>
    </row>
    <row r="386" spans="1:8" ht="17.25" thickBot="1">
      <c r="A386" s="178"/>
      <c r="B386" s="256" t="s">
        <v>154</v>
      </c>
      <c r="C386" s="324">
        <v>215.05</v>
      </c>
      <c r="D386" s="325">
        <v>0.1</v>
      </c>
      <c r="E386" s="324">
        <v>233.76</v>
      </c>
      <c r="F386" s="325">
        <v>0.1</v>
      </c>
      <c r="G386" s="324">
        <v>-18.71</v>
      </c>
      <c r="H386" s="359">
        <v>-8.003152827539797</v>
      </c>
    </row>
    <row r="387" ht="17.25" thickTop="1"/>
    <row r="388" spans="1:8" ht="21.75" thickBot="1">
      <c r="A388" s="223"/>
      <c r="B388" s="224"/>
      <c r="C388" s="224"/>
      <c r="D388" s="224"/>
      <c r="E388" s="224"/>
      <c r="F388" s="224"/>
      <c r="G388" s="224"/>
      <c r="H388" s="40" t="s">
        <v>25</v>
      </c>
    </row>
    <row r="389" spans="1:8" ht="21.75" thickTop="1">
      <c r="A389" s="168"/>
      <c r="B389" s="304"/>
      <c r="C389" s="305" t="s">
        <v>151</v>
      </c>
      <c r="D389" s="306"/>
      <c r="E389" s="306"/>
      <c r="F389" s="306"/>
      <c r="G389" s="307"/>
      <c r="H389" s="308"/>
    </row>
    <row r="390" spans="1:8" ht="16.5">
      <c r="A390" s="174"/>
      <c r="B390" s="309"/>
      <c r="C390" s="310" t="s">
        <v>327</v>
      </c>
      <c r="D390" s="311"/>
      <c r="E390" s="310" t="s">
        <v>296</v>
      </c>
      <c r="F390" s="311"/>
      <c r="G390" s="310" t="s">
        <v>29</v>
      </c>
      <c r="H390" s="312"/>
    </row>
    <row r="391" spans="1:8" ht="16.5">
      <c r="A391" s="174"/>
      <c r="B391" s="313"/>
      <c r="C391" s="314" t="s">
        <v>279</v>
      </c>
      <c r="D391" s="315" t="s">
        <v>13</v>
      </c>
      <c r="E391" s="314" t="s">
        <v>12</v>
      </c>
      <c r="F391" s="315" t="s">
        <v>13</v>
      </c>
      <c r="G391" s="316" t="s">
        <v>12</v>
      </c>
      <c r="H391" s="317" t="s">
        <v>13</v>
      </c>
    </row>
    <row r="392" spans="1:8" ht="18.75">
      <c r="A392" s="177" t="s">
        <v>326</v>
      </c>
      <c r="B392" s="255" t="s">
        <v>153</v>
      </c>
      <c r="C392" s="364">
        <v>2176.59</v>
      </c>
      <c r="D392" s="319">
        <v>1.2</v>
      </c>
      <c r="E392" s="364">
        <v>2092.96</v>
      </c>
      <c r="F392" s="319">
        <v>1.2</v>
      </c>
      <c r="G392" s="364">
        <v>83.63</v>
      </c>
      <c r="H392" s="357">
        <v>3.995679304852842</v>
      </c>
    </row>
    <row r="393" spans="1:8" ht="17.25" thickBot="1">
      <c r="A393" s="178"/>
      <c r="B393" s="256" t="s">
        <v>154</v>
      </c>
      <c r="C393" s="366">
        <v>233.34</v>
      </c>
      <c r="D393" s="325">
        <v>0.1</v>
      </c>
      <c r="E393" s="366">
        <v>262.54</v>
      </c>
      <c r="F393" s="325">
        <v>0.1</v>
      </c>
      <c r="G393" s="366">
        <v>-29.2</v>
      </c>
      <c r="H393" s="359">
        <v>-11.12083799186613</v>
      </c>
    </row>
    <row r="394" ht="17.25" thickTop="1"/>
    <row r="395" spans="1:8" ht="21.75" thickBot="1">
      <c r="A395" s="223"/>
      <c r="B395" s="224"/>
      <c r="C395" s="224"/>
      <c r="D395" s="224"/>
      <c r="E395" s="224"/>
      <c r="F395" s="224"/>
      <c r="G395" s="224"/>
      <c r="H395" s="40" t="s">
        <v>25</v>
      </c>
    </row>
    <row r="396" spans="1:8" ht="21.75" thickTop="1">
      <c r="A396" s="168"/>
      <c r="B396" s="304"/>
      <c r="C396" s="305" t="s">
        <v>151</v>
      </c>
      <c r="D396" s="306"/>
      <c r="E396" s="306"/>
      <c r="F396" s="306"/>
      <c r="G396" s="307"/>
      <c r="H396" s="308"/>
    </row>
    <row r="397" spans="1:8" ht="16.5">
      <c r="A397" s="174"/>
      <c r="B397" s="309"/>
      <c r="C397" s="310" t="s">
        <v>329</v>
      </c>
      <c r="D397" s="311"/>
      <c r="E397" s="310" t="s">
        <v>298</v>
      </c>
      <c r="F397" s="311"/>
      <c r="G397" s="310" t="s">
        <v>29</v>
      </c>
      <c r="H397" s="312"/>
    </row>
    <row r="398" spans="1:8" ht="16.5">
      <c r="A398" s="174"/>
      <c r="B398" s="313"/>
      <c r="C398" s="314" t="s">
        <v>279</v>
      </c>
      <c r="D398" s="315" t="s">
        <v>13</v>
      </c>
      <c r="E398" s="314" t="s">
        <v>12</v>
      </c>
      <c r="F398" s="315" t="s">
        <v>13</v>
      </c>
      <c r="G398" s="316" t="s">
        <v>12</v>
      </c>
      <c r="H398" s="317" t="s">
        <v>13</v>
      </c>
    </row>
    <row r="399" spans="1:8" ht="18.75">
      <c r="A399" s="177" t="s">
        <v>328</v>
      </c>
      <c r="B399" s="255" t="s">
        <v>153</v>
      </c>
      <c r="C399" s="364">
        <v>2510.89</v>
      </c>
      <c r="D399" s="319">
        <v>1.2</v>
      </c>
      <c r="E399" s="364">
        <v>2415.23</v>
      </c>
      <c r="F399" s="319">
        <v>1.2</v>
      </c>
      <c r="G399" s="364">
        <v>95.66</v>
      </c>
      <c r="H399" s="357">
        <v>3.960714187569318</v>
      </c>
    </row>
    <row r="400" spans="1:8" ht="17.25" thickBot="1">
      <c r="A400" s="178"/>
      <c r="B400" s="256" t="s">
        <v>154</v>
      </c>
      <c r="C400" s="366">
        <v>252.92</v>
      </c>
      <c r="D400" s="325">
        <v>0.1</v>
      </c>
      <c r="E400" s="366">
        <v>293.53</v>
      </c>
      <c r="F400" s="325">
        <v>0.1</v>
      </c>
      <c r="G400" s="366">
        <v>-40.6</v>
      </c>
      <c r="H400" s="359">
        <v>-13.832657442158853</v>
      </c>
    </row>
    <row r="401" ht="17.25" thickTop="1"/>
    <row r="402" spans="1:8" ht="21.75" thickBot="1">
      <c r="A402" s="223"/>
      <c r="B402" s="224"/>
      <c r="C402" s="224"/>
      <c r="D402" s="224"/>
      <c r="E402" s="224"/>
      <c r="F402" s="224"/>
      <c r="G402" s="224"/>
      <c r="H402" s="40" t="s">
        <v>25</v>
      </c>
    </row>
    <row r="403" spans="1:8" ht="21.75" thickTop="1">
      <c r="A403" s="168"/>
      <c r="B403" s="304"/>
      <c r="C403" s="305" t="s">
        <v>151</v>
      </c>
      <c r="D403" s="306"/>
      <c r="E403" s="306"/>
      <c r="F403" s="306"/>
      <c r="G403" s="307"/>
      <c r="H403" s="308"/>
    </row>
    <row r="404" spans="1:8" ht="16.5">
      <c r="A404" s="174"/>
      <c r="B404" s="309"/>
      <c r="C404" s="310" t="s">
        <v>331</v>
      </c>
      <c r="D404" s="311"/>
      <c r="E404" s="310" t="s">
        <v>300</v>
      </c>
      <c r="F404" s="311"/>
      <c r="G404" s="310" t="s">
        <v>29</v>
      </c>
      <c r="H404" s="312"/>
    </row>
    <row r="405" spans="1:8" ht="16.5">
      <c r="A405" s="174"/>
      <c r="B405" s="313"/>
      <c r="C405" s="314" t="s">
        <v>279</v>
      </c>
      <c r="D405" s="315" t="s">
        <v>13</v>
      </c>
      <c r="E405" s="314" t="s">
        <v>12</v>
      </c>
      <c r="F405" s="315" t="s">
        <v>13</v>
      </c>
      <c r="G405" s="316" t="s">
        <v>12</v>
      </c>
      <c r="H405" s="317" t="s">
        <v>13</v>
      </c>
    </row>
    <row r="406" spans="1:8" ht="18.75">
      <c r="A406" s="177" t="s">
        <v>330</v>
      </c>
      <c r="B406" s="255" t="s">
        <v>153</v>
      </c>
      <c r="C406" s="364">
        <v>2823.76</v>
      </c>
      <c r="D406" s="319">
        <v>1.2</v>
      </c>
      <c r="E406" s="364">
        <v>2748.86</v>
      </c>
      <c r="F406" s="319">
        <v>1.2</v>
      </c>
      <c r="G406" s="364">
        <v>74.91</v>
      </c>
      <c r="H406" s="357">
        <v>2.72501422244595</v>
      </c>
    </row>
    <row r="407" spans="1:8" ht="17.25" thickBot="1">
      <c r="A407" s="178"/>
      <c r="B407" s="256" t="s">
        <v>154</v>
      </c>
      <c r="C407" s="366">
        <v>279.97</v>
      </c>
      <c r="D407" s="325">
        <v>0.1</v>
      </c>
      <c r="E407" s="366">
        <v>323.85</v>
      </c>
      <c r="F407" s="325">
        <v>0.1</v>
      </c>
      <c r="G407" s="366">
        <v>-43.89</v>
      </c>
      <c r="H407" s="359">
        <v>-13.551883814616353</v>
      </c>
    </row>
    <row r="408" ht="17.25" thickTop="1"/>
    <row r="409" spans="1:8" ht="21.75" thickBot="1">
      <c r="A409" s="223"/>
      <c r="B409" s="224"/>
      <c r="C409" s="224"/>
      <c r="D409" s="224"/>
      <c r="E409" s="224"/>
      <c r="F409" s="224"/>
      <c r="G409" s="224"/>
      <c r="H409" s="40" t="s">
        <v>25</v>
      </c>
    </row>
    <row r="410" spans="1:8" ht="21.75" thickTop="1">
      <c r="A410" s="168"/>
      <c r="B410" s="304"/>
      <c r="C410" s="305" t="s">
        <v>151</v>
      </c>
      <c r="D410" s="306"/>
      <c r="E410" s="306"/>
      <c r="F410" s="306"/>
      <c r="G410" s="307"/>
      <c r="H410" s="308"/>
    </row>
    <row r="411" spans="1:8" ht="16.5">
      <c r="A411" s="174"/>
      <c r="B411" s="309"/>
      <c r="C411" s="310" t="s">
        <v>333</v>
      </c>
      <c r="D411" s="311"/>
      <c r="E411" s="310" t="s">
        <v>302</v>
      </c>
      <c r="F411" s="311"/>
      <c r="G411" s="310" t="s">
        <v>29</v>
      </c>
      <c r="H411" s="312"/>
    </row>
    <row r="412" spans="1:8" ht="16.5">
      <c r="A412" s="174"/>
      <c r="B412" s="313"/>
      <c r="C412" s="314" t="s">
        <v>279</v>
      </c>
      <c r="D412" s="315" t="s">
        <v>13</v>
      </c>
      <c r="E412" s="314" t="s">
        <v>12</v>
      </c>
      <c r="F412" s="315" t="s">
        <v>13</v>
      </c>
      <c r="G412" s="316" t="s">
        <v>12</v>
      </c>
      <c r="H412" s="317" t="s">
        <v>13</v>
      </c>
    </row>
    <row r="413" spans="1:8" ht="18.75">
      <c r="A413" s="177" t="s">
        <v>332</v>
      </c>
      <c r="B413" s="255" t="s">
        <v>153</v>
      </c>
      <c r="C413" s="364">
        <v>3138.32</v>
      </c>
      <c r="D413" s="319">
        <v>1.2</v>
      </c>
      <c r="E413" s="364">
        <v>3024.23</v>
      </c>
      <c r="F413" s="319">
        <v>1.2</v>
      </c>
      <c r="G413" s="364">
        <v>114.09</v>
      </c>
      <c r="H413" s="357">
        <v>3.7725870874982843</v>
      </c>
    </row>
    <row r="414" spans="1:8" ht="17.25" thickBot="1">
      <c r="A414" s="178"/>
      <c r="B414" s="256" t="s">
        <v>154</v>
      </c>
      <c r="C414" s="366">
        <v>306.06</v>
      </c>
      <c r="D414" s="325">
        <v>0.1</v>
      </c>
      <c r="E414" s="366">
        <v>354.17</v>
      </c>
      <c r="F414" s="325">
        <v>0.1</v>
      </c>
      <c r="G414" s="366">
        <v>-48.12</v>
      </c>
      <c r="H414" s="359">
        <v>-13.586033259754062</v>
      </c>
    </row>
    <row r="415" ht="17.25" thickTop="1"/>
    <row r="416" spans="1:8" ht="21.75" thickBot="1">
      <c r="A416" s="223"/>
      <c r="B416" s="224"/>
      <c r="C416" s="224"/>
      <c r="D416" s="224"/>
      <c r="E416" s="224"/>
      <c r="F416" s="224"/>
      <c r="G416" s="224"/>
      <c r="H416" s="40" t="s">
        <v>25</v>
      </c>
    </row>
    <row r="417" spans="1:8" ht="21.75" thickTop="1">
      <c r="A417" s="168"/>
      <c r="B417" s="304"/>
      <c r="C417" s="305" t="s">
        <v>151</v>
      </c>
      <c r="D417" s="306"/>
      <c r="E417" s="306"/>
      <c r="F417" s="306"/>
      <c r="G417" s="307"/>
      <c r="H417" s="308"/>
    </row>
    <row r="418" spans="1:8" ht="16.5">
      <c r="A418" s="174"/>
      <c r="B418" s="309"/>
      <c r="C418" s="310" t="s">
        <v>335</v>
      </c>
      <c r="D418" s="311"/>
      <c r="E418" s="310" t="s">
        <v>304</v>
      </c>
      <c r="F418" s="311"/>
      <c r="G418" s="310" t="s">
        <v>29</v>
      </c>
      <c r="H418" s="312"/>
    </row>
    <row r="419" spans="1:8" ht="16.5">
      <c r="A419" s="174"/>
      <c r="B419" s="313"/>
      <c r="C419" s="314" t="s">
        <v>279</v>
      </c>
      <c r="D419" s="315" t="s">
        <v>13</v>
      </c>
      <c r="E419" s="314" t="s">
        <v>12</v>
      </c>
      <c r="F419" s="315" t="s">
        <v>13</v>
      </c>
      <c r="G419" s="316" t="s">
        <v>12</v>
      </c>
      <c r="H419" s="317" t="s">
        <v>13</v>
      </c>
    </row>
    <row r="420" spans="1:8" ht="18.75">
      <c r="A420" s="177" t="s">
        <v>334</v>
      </c>
      <c r="B420" s="255" t="s">
        <v>153</v>
      </c>
      <c r="C420" s="364">
        <v>3432.2</v>
      </c>
      <c r="D420" s="319">
        <v>1.3</v>
      </c>
      <c r="E420" s="364">
        <v>3305.92</v>
      </c>
      <c r="F420" s="319">
        <v>1.2</v>
      </c>
      <c r="G420" s="367">
        <v>126.27</v>
      </c>
      <c r="H420" s="357">
        <v>3.8196461183220642</v>
      </c>
    </row>
    <row r="421" spans="1:8" ht="17.25" thickBot="1">
      <c r="A421" s="178"/>
      <c r="B421" s="256" t="s">
        <v>154</v>
      </c>
      <c r="C421" s="366">
        <v>327.23</v>
      </c>
      <c r="D421" s="325">
        <v>0.1</v>
      </c>
      <c r="E421" s="366">
        <v>384.18</v>
      </c>
      <c r="F421" s="325">
        <v>0.1</v>
      </c>
      <c r="G421" s="369">
        <v>-56.94</v>
      </c>
      <c r="H421" s="359">
        <v>-14.821853194809268</v>
      </c>
    </row>
    <row r="422" ht="17.25" thickTop="1"/>
    <row r="423" spans="1:8" ht="21.75" thickBot="1">
      <c r="A423" s="223"/>
      <c r="B423" s="224"/>
      <c r="C423" s="224"/>
      <c r="D423" s="224"/>
      <c r="E423" s="224"/>
      <c r="F423" s="224"/>
      <c r="G423" s="224"/>
      <c r="H423" s="40" t="s">
        <v>25</v>
      </c>
    </row>
    <row r="424" spans="1:8" ht="21.75" thickTop="1">
      <c r="A424" s="168"/>
      <c r="B424" s="384"/>
      <c r="C424" s="373" t="s">
        <v>151</v>
      </c>
      <c r="D424" s="385"/>
      <c r="E424" s="385"/>
      <c r="F424" s="385"/>
      <c r="G424" s="386"/>
      <c r="H424" s="387"/>
    </row>
    <row r="425" spans="1:8" ht="16.5">
      <c r="A425" s="174"/>
      <c r="B425" s="388"/>
      <c r="C425" s="389" t="s">
        <v>337</v>
      </c>
      <c r="D425" s="390"/>
      <c r="E425" s="389" t="s">
        <v>307</v>
      </c>
      <c r="F425" s="390"/>
      <c r="G425" s="389" t="s">
        <v>29</v>
      </c>
      <c r="H425" s="391"/>
    </row>
    <row r="426" spans="1:8" ht="16.5">
      <c r="A426" s="174"/>
      <c r="B426" s="392"/>
      <c r="C426" s="393" t="s">
        <v>279</v>
      </c>
      <c r="D426" s="394" t="s">
        <v>13</v>
      </c>
      <c r="E426" s="393" t="s">
        <v>12</v>
      </c>
      <c r="F426" s="394" t="s">
        <v>13</v>
      </c>
      <c r="G426" s="395" t="s">
        <v>12</v>
      </c>
      <c r="H426" s="396" t="s">
        <v>13</v>
      </c>
    </row>
    <row r="427" spans="1:8" ht="18.75">
      <c r="A427" s="177" t="s">
        <v>336</v>
      </c>
      <c r="B427" s="255" t="s">
        <v>153</v>
      </c>
      <c r="C427" s="364">
        <v>314.98</v>
      </c>
      <c r="D427" s="319">
        <v>1.6</v>
      </c>
      <c r="E427" s="364">
        <v>292.71</v>
      </c>
      <c r="F427" s="319">
        <v>1.4</v>
      </c>
      <c r="G427" s="367">
        <v>22.27</v>
      </c>
      <c r="H427" s="357">
        <v>7.609966095488134</v>
      </c>
    </row>
    <row r="428" spans="1:8" ht="17.25" thickBot="1">
      <c r="A428" s="178"/>
      <c r="B428" s="256" t="s">
        <v>154</v>
      </c>
      <c r="C428" s="366">
        <v>28.63</v>
      </c>
      <c r="D428" s="325">
        <v>0.1</v>
      </c>
      <c r="E428" s="366">
        <v>42.81</v>
      </c>
      <c r="F428" s="325">
        <v>0.2</v>
      </c>
      <c r="G428" s="369">
        <v>-14.18</v>
      </c>
      <c r="H428" s="359">
        <v>-33.11895902966093</v>
      </c>
    </row>
    <row r="429" ht="17.25" thickTop="1"/>
    <row r="430" spans="1:8" ht="21.75" thickBot="1">
      <c r="A430" s="223"/>
      <c r="B430" s="224"/>
      <c r="C430" s="224"/>
      <c r="D430" s="224"/>
      <c r="E430" s="224"/>
      <c r="F430" s="224"/>
      <c r="G430" s="224"/>
      <c r="H430" s="40" t="s">
        <v>25</v>
      </c>
    </row>
    <row r="431" spans="1:8" ht="21.75" thickTop="1">
      <c r="A431" s="168"/>
      <c r="B431" s="384"/>
      <c r="C431" s="373" t="s">
        <v>151</v>
      </c>
      <c r="D431" s="385"/>
      <c r="E431" s="385"/>
      <c r="F431" s="385"/>
      <c r="G431" s="386"/>
      <c r="H431" s="387"/>
    </row>
    <row r="432" spans="1:8" ht="16.5">
      <c r="A432" s="174"/>
      <c r="B432" s="388"/>
      <c r="C432" s="389" t="s">
        <v>339</v>
      </c>
      <c r="D432" s="390"/>
      <c r="E432" s="389" t="s">
        <v>313</v>
      </c>
      <c r="F432" s="390"/>
      <c r="G432" s="389" t="s">
        <v>29</v>
      </c>
      <c r="H432" s="391"/>
    </row>
    <row r="433" spans="1:8" ht="16.5">
      <c r="A433" s="174"/>
      <c r="B433" s="392"/>
      <c r="C433" s="393" t="s">
        <v>279</v>
      </c>
      <c r="D433" s="394" t="s">
        <v>13</v>
      </c>
      <c r="E433" s="393" t="s">
        <v>12</v>
      </c>
      <c r="F433" s="394" t="s">
        <v>13</v>
      </c>
      <c r="G433" s="395" t="s">
        <v>12</v>
      </c>
      <c r="H433" s="396" t="s">
        <v>13</v>
      </c>
    </row>
    <row r="434" spans="1:8" ht="18.75">
      <c r="A434" s="177" t="s">
        <v>338</v>
      </c>
      <c r="B434" s="255" t="s">
        <v>153</v>
      </c>
      <c r="C434" s="364">
        <v>549.63</v>
      </c>
      <c r="D434" s="319">
        <v>1.5</v>
      </c>
      <c r="E434" s="364">
        <v>503.8</v>
      </c>
      <c r="F434" s="319">
        <v>1.2</v>
      </c>
      <c r="G434" s="367">
        <v>45.82</v>
      </c>
      <c r="H434" s="357">
        <v>9.095231562850776</v>
      </c>
    </row>
    <row r="435" spans="1:8" ht="17.25" thickBot="1">
      <c r="A435" s="178"/>
      <c r="B435" s="256" t="s">
        <v>154</v>
      </c>
      <c r="C435" s="366">
        <v>50.54</v>
      </c>
      <c r="D435" s="325">
        <v>0.1</v>
      </c>
      <c r="E435" s="366">
        <v>67.6</v>
      </c>
      <c r="F435" s="325">
        <v>0.2</v>
      </c>
      <c r="G435" s="369">
        <v>-17.05</v>
      </c>
      <c r="H435" s="359">
        <v>-25.22880239125969</v>
      </c>
    </row>
    <row r="436" ht="17.25" thickTop="1"/>
    <row r="437" spans="1:8" ht="21.75" thickBot="1">
      <c r="A437" s="223"/>
      <c r="B437" s="224"/>
      <c r="C437" s="224"/>
      <c r="D437" s="224"/>
      <c r="E437" s="224"/>
      <c r="F437" s="224"/>
      <c r="G437" s="224"/>
      <c r="H437" s="40" t="s">
        <v>25</v>
      </c>
    </row>
    <row r="438" spans="1:8" ht="21.75" thickTop="1">
      <c r="A438" s="168"/>
      <c r="B438" s="384"/>
      <c r="C438" s="373" t="s">
        <v>151</v>
      </c>
      <c r="D438" s="385"/>
      <c r="E438" s="385"/>
      <c r="F438" s="385"/>
      <c r="G438" s="386"/>
      <c r="H438" s="387"/>
    </row>
    <row r="439" spans="1:8" ht="16.5">
      <c r="A439" s="174"/>
      <c r="B439" s="388"/>
      <c r="C439" s="389" t="s">
        <v>341</v>
      </c>
      <c r="D439" s="390"/>
      <c r="E439" s="389" t="s">
        <v>317</v>
      </c>
      <c r="F439" s="390"/>
      <c r="G439" s="389" t="s">
        <v>29</v>
      </c>
      <c r="H439" s="391"/>
    </row>
    <row r="440" spans="1:8" ht="16.5">
      <c r="A440" s="174"/>
      <c r="B440" s="392"/>
      <c r="C440" s="393" t="s">
        <v>279</v>
      </c>
      <c r="D440" s="394" t="s">
        <v>13</v>
      </c>
      <c r="E440" s="393" t="s">
        <v>12</v>
      </c>
      <c r="F440" s="394" t="s">
        <v>13</v>
      </c>
      <c r="G440" s="395" t="s">
        <v>12</v>
      </c>
      <c r="H440" s="396" t="s">
        <v>13</v>
      </c>
    </row>
    <row r="441" spans="1:8" ht="18.75">
      <c r="A441" s="177" t="s">
        <v>340</v>
      </c>
      <c r="B441" s="255" t="s">
        <v>153</v>
      </c>
      <c r="C441" s="364">
        <v>865.96</v>
      </c>
      <c r="D441" s="319">
        <v>1.5</v>
      </c>
      <c r="E441" s="364">
        <v>814.02</v>
      </c>
      <c r="F441" s="319">
        <v>1.2</v>
      </c>
      <c r="G441" s="367">
        <v>51.95</v>
      </c>
      <c r="H441" s="357">
        <v>6.381692341392213</v>
      </c>
    </row>
    <row r="442" spans="1:8" ht="17.25" thickBot="1">
      <c r="A442" s="178"/>
      <c r="B442" s="256" t="s">
        <v>154</v>
      </c>
      <c r="C442" s="366">
        <v>91.6</v>
      </c>
      <c r="D442" s="325">
        <v>0.2</v>
      </c>
      <c r="E442" s="366">
        <v>97.77</v>
      </c>
      <c r="F442" s="325">
        <v>0.1</v>
      </c>
      <c r="G442" s="369">
        <v>-6.17</v>
      </c>
      <c r="H442" s="359">
        <v>-6.308629741550272</v>
      </c>
    </row>
    <row r="443" ht="17.25" thickTop="1"/>
    <row r="444" spans="1:8" ht="21.75" thickBot="1">
      <c r="A444" s="223"/>
      <c r="B444" s="224"/>
      <c r="C444" s="224"/>
      <c r="D444" s="224"/>
      <c r="E444" s="224"/>
      <c r="F444" s="224"/>
      <c r="G444" s="224"/>
      <c r="H444" s="40" t="s">
        <v>25</v>
      </c>
    </row>
    <row r="445" spans="1:8" ht="21.75" thickTop="1">
      <c r="A445" s="168"/>
      <c r="B445" s="384"/>
      <c r="C445" s="373" t="s">
        <v>151</v>
      </c>
      <c r="D445" s="385"/>
      <c r="E445" s="385"/>
      <c r="F445" s="385"/>
      <c r="G445" s="386"/>
      <c r="H445" s="387"/>
    </row>
    <row r="446" spans="1:8" ht="16.5">
      <c r="A446" s="174"/>
      <c r="B446" s="388"/>
      <c r="C446" s="389" t="s">
        <v>344</v>
      </c>
      <c r="D446" s="390"/>
      <c r="E446" s="389" t="s">
        <v>317</v>
      </c>
      <c r="F446" s="390"/>
      <c r="G446" s="389" t="s">
        <v>29</v>
      </c>
      <c r="H446" s="391"/>
    </row>
    <row r="447" spans="1:8" ht="16.5">
      <c r="A447" s="174"/>
      <c r="B447" s="392"/>
      <c r="C447" s="393" t="s">
        <v>279</v>
      </c>
      <c r="D447" s="394" t="s">
        <v>13</v>
      </c>
      <c r="E447" s="393" t="s">
        <v>12</v>
      </c>
      <c r="F447" s="394" t="s">
        <v>13</v>
      </c>
      <c r="G447" s="395" t="s">
        <v>12</v>
      </c>
      <c r="H447" s="396" t="s">
        <v>13</v>
      </c>
    </row>
    <row r="448" spans="1:8" ht="18.75">
      <c r="A448" s="177" t="s">
        <v>343</v>
      </c>
      <c r="B448" s="255" t="s">
        <v>153</v>
      </c>
      <c r="C448" s="364">
        <v>1133.6</v>
      </c>
      <c r="D448" s="319">
        <v>1.5</v>
      </c>
      <c r="E448" s="364">
        <v>1086.94</v>
      </c>
      <c r="F448" s="319">
        <v>1.2</v>
      </c>
      <c r="G448" s="367">
        <v>46.66</v>
      </c>
      <c r="H448" s="357">
        <v>4.29255639970483</v>
      </c>
    </row>
    <row r="449" spans="1:8" ht="17.25" thickBot="1">
      <c r="A449" s="178"/>
      <c r="B449" s="256" t="s">
        <v>154</v>
      </c>
      <c r="C449" s="366">
        <v>120.91</v>
      </c>
      <c r="D449" s="325">
        <v>0.2</v>
      </c>
      <c r="E449" s="366">
        <v>130.57</v>
      </c>
      <c r="F449" s="325">
        <v>0.1</v>
      </c>
      <c r="G449" s="369">
        <v>-9.66</v>
      </c>
      <c r="H449" s="359">
        <v>-7.398118655056739</v>
      </c>
    </row>
    <row r="450" ht="17.25" thickTop="1"/>
    <row r="451" spans="1:8" ht="21.75" thickBot="1">
      <c r="A451" s="223"/>
      <c r="B451" s="224"/>
      <c r="C451" s="224"/>
      <c r="D451" s="224"/>
      <c r="E451" s="224"/>
      <c r="F451" s="224"/>
      <c r="G451" s="224"/>
      <c r="H451" s="40" t="s">
        <v>25</v>
      </c>
    </row>
    <row r="452" spans="1:8" ht="21.75" thickTop="1">
      <c r="A452" s="168"/>
      <c r="B452" s="384"/>
      <c r="C452" s="373" t="s">
        <v>151</v>
      </c>
      <c r="D452" s="385"/>
      <c r="E452" s="385"/>
      <c r="F452" s="385"/>
      <c r="G452" s="386"/>
      <c r="H452" s="387"/>
    </row>
    <row r="453" spans="1:8" ht="16.5">
      <c r="A453" s="174"/>
      <c r="B453" s="388"/>
      <c r="C453" s="389" t="s">
        <v>346</v>
      </c>
      <c r="D453" s="390"/>
      <c r="E453" s="389" t="s">
        <v>320</v>
      </c>
      <c r="F453" s="390"/>
      <c r="G453" s="389" t="s">
        <v>29</v>
      </c>
      <c r="H453" s="391"/>
    </row>
    <row r="454" spans="1:8" ht="16.5">
      <c r="A454" s="174"/>
      <c r="B454" s="392"/>
      <c r="C454" s="393" t="s">
        <v>279</v>
      </c>
      <c r="D454" s="394" t="s">
        <v>13</v>
      </c>
      <c r="E454" s="393" t="s">
        <v>12</v>
      </c>
      <c r="F454" s="394" t="s">
        <v>13</v>
      </c>
      <c r="G454" s="395" t="s">
        <v>12</v>
      </c>
      <c r="H454" s="396" t="s">
        <v>13</v>
      </c>
    </row>
    <row r="455" spans="1:8" ht="18.75">
      <c r="A455" s="177" t="s">
        <v>345</v>
      </c>
      <c r="B455" s="255" t="s">
        <v>153</v>
      </c>
      <c r="C455" s="364">
        <v>1391.94</v>
      </c>
      <c r="D455" s="319">
        <v>1.5</v>
      </c>
      <c r="E455" s="364">
        <v>1324.68</v>
      </c>
      <c r="F455" s="319">
        <v>1.2</v>
      </c>
      <c r="G455" s="367">
        <v>67.26</v>
      </c>
      <c r="H455" s="357">
        <v>5.077124429882885</v>
      </c>
    </row>
    <row r="456" spans="1:8" ht="17.25" thickBot="1">
      <c r="A456" s="178"/>
      <c r="B456" s="256" t="s">
        <v>154</v>
      </c>
      <c r="C456" s="366">
        <v>151.67</v>
      </c>
      <c r="D456" s="325">
        <v>0.2</v>
      </c>
      <c r="E456" s="366">
        <v>160.78</v>
      </c>
      <c r="F456" s="325">
        <v>0.1</v>
      </c>
      <c r="G456" s="369">
        <v>-9.11</v>
      </c>
      <c r="H456" s="359">
        <v>-5.666650081072441</v>
      </c>
    </row>
    <row r="457" ht="17.25" thickTop="1"/>
    <row r="458" spans="1:8" ht="21.75" thickBot="1">
      <c r="A458" s="223"/>
      <c r="B458" s="224"/>
      <c r="C458" s="224"/>
      <c r="D458" s="224"/>
      <c r="E458" s="224"/>
      <c r="F458" s="224"/>
      <c r="G458" s="224"/>
      <c r="H458" s="40" t="s">
        <v>25</v>
      </c>
    </row>
    <row r="459" spans="1:8" ht="21.75" thickTop="1">
      <c r="A459" s="168"/>
      <c r="B459" s="384"/>
      <c r="C459" s="373" t="s">
        <v>151</v>
      </c>
      <c r="D459" s="385"/>
      <c r="E459" s="385"/>
      <c r="F459" s="385"/>
      <c r="G459" s="386"/>
      <c r="H459" s="387"/>
    </row>
    <row r="460" spans="1:8" ht="16.5">
      <c r="A460" s="174"/>
      <c r="B460" s="388"/>
      <c r="C460" s="389" t="s">
        <v>348</v>
      </c>
      <c r="D460" s="390"/>
      <c r="E460" s="389" t="s">
        <v>323</v>
      </c>
      <c r="F460" s="390"/>
      <c r="G460" s="389" t="s">
        <v>29</v>
      </c>
      <c r="H460" s="391"/>
    </row>
    <row r="461" spans="1:8" ht="16.5">
      <c r="A461" s="174"/>
      <c r="B461" s="392"/>
      <c r="C461" s="393" t="s">
        <v>279</v>
      </c>
      <c r="D461" s="394" t="s">
        <v>13</v>
      </c>
      <c r="E461" s="393" t="s">
        <v>12</v>
      </c>
      <c r="F461" s="394" t="s">
        <v>13</v>
      </c>
      <c r="G461" s="395" t="s">
        <v>12</v>
      </c>
      <c r="H461" s="396" t="s">
        <v>13</v>
      </c>
    </row>
    <row r="462" spans="1:8" ht="18.75">
      <c r="A462" s="177" t="s">
        <v>347</v>
      </c>
      <c r="B462" s="255" t="s">
        <v>153</v>
      </c>
      <c r="C462" s="364">
        <v>1665.94</v>
      </c>
      <c r="D462" s="319">
        <v>1.4</v>
      </c>
      <c r="E462" s="364">
        <v>1585.56</v>
      </c>
      <c r="F462" s="319">
        <v>1.2</v>
      </c>
      <c r="G462" s="367">
        <v>80.38</v>
      </c>
      <c r="H462" s="357">
        <v>5.069492225089007</v>
      </c>
    </row>
    <row r="463" spans="1:8" ht="17.25" thickBot="1">
      <c r="A463" s="178"/>
      <c r="B463" s="256" t="s">
        <v>154</v>
      </c>
      <c r="C463" s="366">
        <v>170.93</v>
      </c>
      <c r="D463" s="325">
        <v>0.1</v>
      </c>
      <c r="E463" s="366">
        <v>191.5</v>
      </c>
      <c r="F463" s="325">
        <v>0.1</v>
      </c>
      <c r="G463" s="369">
        <v>-20.57</v>
      </c>
      <c r="H463" s="359">
        <v>-10.742951881376646</v>
      </c>
    </row>
    <row r="464" ht="17.25" thickTop="1"/>
    <row r="465" spans="1:8" ht="21.75" thickBot="1">
      <c r="A465" s="223"/>
      <c r="B465" s="224"/>
      <c r="C465" s="224"/>
      <c r="D465" s="224"/>
      <c r="E465" s="224"/>
      <c r="F465" s="224"/>
      <c r="G465" s="224"/>
      <c r="H465" s="40" t="s">
        <v>25</v>
      </c>
    </row>
    <row r="466" spans="1:8" ht="21.75" thickTop="1">
      <c r="A466" s="168"/>
      <c r="B466" s="384"/>
      <c r="C466" s="373" t="s">
        <v>151</v>
      </c>
      <c r="D466" s="385"/>
      <c r="E466" s="385"/>
      <c r="F466" s="385"/>
      <c r="G466" s="386"/>
      <c r="H466" s="387"/>
    </row>
    <row r="467" spans="1:8" ht="16.5">
      <c r="A467" s="174"/>
      <c r="B467" s="388"/>
      <c r="C467" s="389" t="s">
        <v>350</v>
      </c>
      <c r="D467" s="390"/>
      <c r="E467" s="389" t="s">
        <v>325</v>
      </c>
      <c r="F467" s="390"/>
      <c r="G467" s="389" t="s">
        <v>29</v>
      </c>
      <c r="H467" s="391"/>
    </row>
    <row r="468" spans="1:8" ht="16.5">
      <c r="A468" s="174"/>
      <c r="B468" s="392"/>
      <c r="C468" s="393" t="s">
        <v>279</v>
      </c>
      <c r="D468" s="394" t="s">
        <v>13</v>
      </c>
      <c r="E468" s="393" t="s">
        <v>12</v>
      </c>
      <c r="F468" s="394" t="s">
        <v>13</v>
      </c>
      <c r="G468" s="395" t="s">
        <v>12</v>
      </c>
      <c r="H468" s="396" t="s">
        <v>13</v>
      </c>
    </row>
    <row r="469" spans="1:8" ht="18.75">
      <c r="A469" s="177" t="s">
        <v>349</v>
      </c>
      <c r="B469" s="255" t="s">
        <v>153</v>
      </c>
      <c r="C469" s="364">
        <v>1940.85</v>
      </c>
      <c r="D469" s="319">
        <v>1.4</v>
      </c>
      <c r="E469" s="364">
        <v>1870.49</v>
      </c>
      <c r="F469" s="319">
        <v>1.2</v>
      </c>
      <c r="G469" s="367">
        <v>70.36</v>
      </c>
      <c r="H469" s="357">
        <v>3.7615002289366295</v>
      </c>
    </row>
    <row r="470" spans="1:8" ht="17.25" thickBot="1">
      <c r="A470" s="178"/>
      <c r="B470" s="256" t="s">
        <v>154</v>
      </c>
      <c r="C470" s="366">
        <v>185.38</v>
      </c>
      <c r="D470" s="325">
        <v>0.1</v>
      </c>
      <c r="E470" s="366">
        <v>215.05</v>
      </c>
      <c r="F470" s="325">
        <v>0.1</v>
      </c>
      <c r="G470" s="369">
        <v>-29.67</v>
      </c>
      <c r="H470" s="359">
        <v>-13.795310132466119</v>
      </c>
    </row>
    <row r="471" ht="17.25" thickTop="1"/>
    <row r="472" spans="1:8" ht="21.75" thickBot="1">
      <c r="A472" s="223"/>
      <c r="B472" s="224"/>
      <c r="C472" s="224"/>
      <c r="D472" s="224"/>
      <c r="E472" s="224"/>
      <c r="F472" s="224"/>
      <c r="G472" s="224"/>
      <c r="H472" s="40" t="s">
        <v>25</v>
      </c>
    </row>
    <row r="473" spans="1:8" ht="21.75" thickTop="1">
      <c r="A473" s="168"/>
      <c r="B473" s="384"/>
      <c r="C473" s="373" t="s">
        <v>151</v>
      </c>
      <c r="D473" s="385"/>
      <c r="E473" s="385"/>
      <c r="F473" s="385"/>
      <c r="G473" s="386"/>
      <c r="H473" s="387"/>
    </row>
    <row r="474" spans="1:8" ht="16.5">
      <c r="A474" s="174"/>
      <c r="B474" s="388"/>
      <c r="C474" s="389" t="s">
        <v>352</v>
      </c>
      <c r="D474" s="390"/>
      <c r="E474" s="389" t="s">
        <v>327</v>
      </c>
      <c r="F474" s="390"/>
      <c r="G474" s="389" t="s">
        <v>29</v>
      </c>
      <c r="H474" s="391"/>
    </row>
    <row r="475" spans="1:8" ht="16.5">
      <c r="A475" s="174"/>
      <c r="B475" s="392"/>
      <c r="C475" s="393" t="s">
        <v>279</v>
      </c>
      <c r="D475" s="394" t="s">
        <v>13</v>
      </c>
      <c r="E475" s="393" t="s">
        <v>12</v>
      </c>
      <c r="F475" s="394" t="s">
        <v>13</v>
      </c>
      <c r="G475" s="395" t="s">
        <v>12</v>
      </c>
      <c r="H475" s="396" t="s">
        <v>13</v>
      </c>
    </row>
    <row r="476" spans="1:8" ht="18.75">
      <c r="A476" s="177" t="s">
        <v>351</v>
      </c>
      <c r="B476" s="255" t="s">
        <v>153</v>
      </c>
      <c r="C476" s="364">
        <v>2260.89</v>
      </c>
      <c r="D476" s="319">
        <v>1.4</v>
      </c>
      <c r="E476" s="364">
        <v>2176.7</v>
      </c>
      <c r="F476" s="319">
        <v>1.2</v>
      </c>
      <c r="G476" s="367">
        <v>84.19</v>
      </c>
      <c r="H476" s="357">
        <v>3.8676833020011547</v>
      </c>
    </row>
    <row r="477" spans="1:8" ht="17.25" thickBot="1">
      <c r="A477" s="178"/>
      <c r="B477" s="256" t="s">
        <v>154</v>
      </c>
      <c r="C477" s="366">
        <v>203.07</v>
      </c>
      <c r="D477" s="325">
        <v>0.1</v>
      </c>
      <c r="E477" s="366">
        <v>233.34</v>
      </c>
      <c r="F477" s="325">
        <v>0.1</v>
      </c>
      <c r="G477" s="369">
        <v>-30.27</v>
      </c>
      <c r="H477" s="359">
        <v>-12.970715383612081</v>
      </c>
    </row>
    <row r="478" ht="17.25" thickTop="1"/>
    <row r="479" spans="1:8" ht="21.75" thickBot="1">
      <c r="A479" s="223"/>
      <c r="B479" s="224"/>
      <c r="C479" s="224"/>
      <c r="D479" s="224"/>
      <c r="E479" s="224"/>
      <c r="F479" s="224"/>
      <c r="G479" s="224"/>
      <c r="H479" s="40" t="s">
        <v>25</v>
      </c>
    </row>
    <row r="480" spans="1:8" ht="21.75" thickTop="1">
      <c r="A480" s="168"/>
      <c r="B480" s="384"/>
      <c r="C480" s="373" t="s">
        <v>151</v>
      </c>
      <c r="D480" s="385"/>
      <c r="E480" s="385"/>
      <c r="F480" s="385"/>
      <c r="G480" s="386"/>
      <c r="H480" s="387"/>
    </row>
    <row r="481" spans="1:8" ht="16.5">
      <c r="A481" s="174"/>
      <c r="B481" s="388"/>
      <c r="C481" s="389" t="s">
        <v>354</v>
      </c>
      <c r="D481" s="390"/>
      <c r="E481" s="389" t="s">
        <v>329</v>
      </c>
      <c r="F481" s="390"/>
      <c r="G481" s="389" t="s">
        <v>29</v>
      </c>
      <c r="H481" s="391"/>
    </row>
    <row r="482" spans="1:8" ht="16.5">
      <c r="A482" s="174"/>
      <c r="B482" s="392"/>
      <c r="C482" s="393" t="s">
        <v>279</v>
      </c>
      <c r="D482" s="394" t="s">
        <v>13</v>
      </c>
      <c r="E482" s="393" t="s">
        <v>12</v>
      </c>
      <c r="F482" s="394" t="s">
        <v>13</v>
      </c>
      <c r="G482" s="395" t="s">
        <v>12</v>
      </c>
      <c r="H482" s="396" t="s">
        <v>13</v>
      </c>
    </row>
    <row r="483" spans="1:8" ht="18.75">
      <c r="A483" s="177" t="s">
        <v>353</v>
      </c>
      <c r="B483" s="255" t="s">
        <v>153</v>
      </c>
      <c r="C483" s="364">
        <v>2569.18</v>
      </c>
      <c r="D483" s="319">
        <v>1.5</v>
      </c>
      <c r="E483" s="364">
        <v>2511.07</v>
      </c>
      <c r="F483" s="319">
        <v>1.2</v>
      </c>
      <c r="G483" s="367">
        <v>58.1</v>
      </c>
      <c r="H483" s="357">
        <v>2.313838557770441</v>
      </c>
    </row>
    <row r="484" spans="1:8" ht="17.25" thickBot="1">
      <c r="A484" s="178"/>
      <c r="B484" s="256" t="s">
        <v>154</v>
      </c>
      <c r="C484" s="366">
        <v>219.89</v>
      </c>
      <c r="D484" s="325">
        <v>0.1</v>
      </c>
      <c r="E484" s="366">
        <v>252.92</v>
      </c>
      <c r="F484" s="325">
        <v>0.1</v>
      </c>
      <c r="G484" s="369">
        <v>-33.04</v>
      </c>
      <c r="H484" s="359">
        <v>-13.062473961257147</v>
      </c>
    </row>
    <row r="485" ht="17.25" thickTop="1"/>
    <row r="486" spans="1:8" ht="21.75" thickBot="1">
      <c r="A486" s="223"/>
      <c r="B486" s="224"/>
      <c r="C486" s="224"/>
      <c r="D486" s="224"/>
      <c r="E486" s="224"/>
      <c r="F486" s="224"/>
      <c r="G486" s="224"/>
      <c r="H486" s="40" t="s">
        <v>25</v>
      </c>
    </row>
    <row r="487" spans="1:8" ht="21.75" thickTop="1">
      <c r="A487" s="168"/>
      <c r="B487" s="384"/>
      <c r="C487" s="373" t="s">
        <v>151</v>
      </c>
      <c r="D487" s="385"/>
      <c r="E487" s="385"/>
      <c r="F487" s="385"/>
      <c r="G487" s="386"/>
      <c r="H487" s="387"/>
    </row>
    <row r="488" spans="1:8" ht="16.5">
      <c r="A488" s="174"/>
      <c r="B488" s="388"/>
      <c r="C488" s="389" t="s">
        <v>356</v>
      </c>
      <c r="D488" s="390"/>
      <c r="E488" s="389" t="s">
        <v>331</v>
      </c>
      <c r="F488" s="390"/>
      <c r="G488" s="389" t="s">
        <v>29</v>
      </c>
      <c r="H488" s="391"/>
    </row>
    <row r="489" spans="1:8" ht="16.5">
      <c r="A489" s="174"/>
      <c r="B489" s="392"/>
      <c r="C489" s="393" t="s">
        <v>279</v>
      </c>
      <c r="D489" s="394" t="s">
        <v>13</v>
      </c>
      <c r="E489" s="393" t="s">
        <v>12</v>
      </c>
      <c r="F489" s="394" t="s">
        <v>13</v>
      </c>
      <c r="G489" s="395" t="s">
        <v>12</v>
      </c>
      <c r="H489" s="396" t="s">
        <v>13</v>
      </c>
    </row>
    <row r="490" spans="1:8" ht="18.75">
      <c r="A490" s="177" t="s">
        <v>355</v>
      </c>
      <c r="B490" s="255" t="s">
        <v>153</v>
      </c>
      <c r="C490" s="364">
        <v>2882.2</v>
      </c>
      <c r="D490" s="319">
        <f>C490/2110.1</f>
        <v>1.365906829060234</v>
      </c>
      <c r="E490" s="364">
        <v>2823.9</v>
      </c>
      <c r="F490" s="319">
        <f>E490/2528.28</f>
        <v>1.1169253405477242</v>
      </c>
      <c r="G490" s="367">
        <f>C490-E490</f>
        <v>58.29999999999973</v>
      </c>
      <c r="H490" s="404">
        <f>C490/E490-1</f>
        <v>0.02064520698325012</v>
      </c>
    </row>
    <row r="491" spans="1:8" ht="17.25" thickBot="1">
      <c r="A491" s="178"/>
      <c r="B491" s="256" t="s">
        <v>154</v>
      </c>
      <c r="C491" s="366">
        <v>242.6</v>
      </c>
      <c r="D491" s="325">
        <f>C491/2110.4</f>
        <v>0.11495451099317665</v>
      </c>
      <c r="E491" s="366">
        <v>280</v>
      </c>
      <c r="F491" s="325">
        <f>E491/2528.28</f>
        <v>0.11074722736405777</v>
      </c>
      <c r="G491" s="369">
        <f>C491-E491</f>
        <v>-37.400000000000006</v>
      </c>
      <c r="H491" s="405">
        <f>C491/E491-1</f>
        <v>-0.13357142857142856</v>
      </c>
    </row>
    <row r="492" ht="17.25" thickTop="1"/>
    <row r="493" spans="1:8" ht="21.75" thickBot="1">
      <c r="A493" s="223"/>
      <c r="B493" s="224"/>
      <c r="C493" s="224"/>
      <c r="D493" s="224"/>
      <c r="E493" s="224"/>
      <c r="F493" s="224"/>
      <c r="G493" s="224"/>
      <c r="H493" s="40" t="s">
        <v>25</v>
      </c>
    </row>
    <row r="494" spans="1:8" ht="21.75" thickTop="1">
      <c r="A494" s="168"/>
      <c r="B494" s="384"/>
      <c r="C494" s="373" t="s">
        <v>151</v>
      </c>
      <c r="D494" s="385"/>
      <c r="E494" s="385"/>
      <c r="F494" s="385"/>
      <c r="G494" s="386"/>
      <c r="H494" s="387"/>
    </row>
    <row r="495" spans="1:8" ht="16.5">
      <c r="A495" s="174"/>
      <c r="B495" s="388"/>
      <c r="C495" s="389" t="s">
        <v>359</v>
      </c>
      <c r="D495" s="390"/>
      <c r="E495" s="389" t="s">
        <v>333</v>
      </c>
      <c r="F495" s="390"/>
      <c r="G495" s="389" t="s">
        <v>29</v>
      </c>
      <c r="H495" s="391"/>
    </row>
    <row r="496" spans="1:8" ht="16.5">
      <c r="A496" s="174"/>
      <c r="B496" s="392"/>
      <c r="C496" s="393" t="s">
        <v>279</v>
      </c>
      <c r="D496" s="394" t="s">
        <v>13</v>
      </c>
      <c r="E496" s="393" t="s">
        <v>12</v>
      </c>
      <c r="F496" s="394" t="s">
        <v>13</v>
      </c>
      <c r="G496" s="395" t="s">
        <v>12</v>
      </c>
      <c r="H496" s="396" t="s">
        <v>13</v>
      </c>
    </row>
    <row r="497" spans="1:8" ht="18.75">
      <c r="A497" s="177" t="s">
        <v>358</v>
      </c>
      <c r="B497" s="255" t="s">
        <v>153</v>
      </c>
      <c r="C497" s="364">
        <v>3185.02</v>
      </c>
      <c r="D497" s="319">
        <v>1.5</v>
      </c>
      <c r="E497" s="364">
        <v>3132.08</v>
      </c>
      <c r="F497" s="319">
        <v>1.2</v>
      </c>
      <c r="G497" s="367">
        <v>52.94</v>
      </c>
      <c r="H497" s="357">
        <v>1.6902240328069567</v>
      </c>
    </row>
    <row r="498" spans="1:8" ht="17.25" thickBot="1">
      <c r="A498" s="178"/>
      <c r="B498" s="256" t="s">
        <v>154</v>
      </c>
      <c r="C498" s="366">
        <v>263.57</v>
      </c>
      <c r="D498" s="325">
        <v>0.1</v>
      </c>
      <c r="E498" s="366">
        <v>306.06</v>
      </c>
      <c r="F498" s="325">
        <v>0.1</v>
      </c>
      <c r="G498" s="369">
        <v>-42.49</v>
      </c>
      <c r="H498" s="359">
        <v>-13.881615127377223</v>
      </c>
    </row>
    <row r="499" ht="17.25" thickTop="1"/>
    <row r="500" spans="1:8" ht="21.75" thickBot="1">
      <c r="A500" s="223"/>
      <c r="B500" s="224"/>
      <c r="C500" s="224"/>
      <c r="D500" s="224"/>
      <c r="E500" s="224"/>
      <c r="F500" s="224"/>
      <c r="G500" s="224"/>
      <c r="H500" s="40" t="s">
        <v>25</v>
      </c>
    </row>
    <row r="501" spans="1:8" ht="21.75" thickTop="1">
      <c r="A501" s="168"/>
      <c r="B501" s="384"/>
      <c r="C501" s="373" t="s">
        <v>151</v>
      </c>
      <c r="D501" s="385"/>
      <c r="E501" s="385"/>
      <c r="F501" s="385"/>
      <c r="G501" s="386"/>
      <c r="H501" s="387"/>
    </row>
    <row r="502" spans="1:8" ht="16.5">
      <c r="A502" s="174"/>
      <c r="B502" s="388"/>
      <c r="C502" s="389" t="s">
        <v>361</v>
      </c>
      <c r="D502" s="390"/>
      <c r="E502" s="389" t="s">
        <v>335</v>
      </c>
      <c r="F502" s="390"/>
      <c r="G502" s="389" t="s">
        <v>29</v>
      </c>
      <c r="H502" s="391"/>
    </row>
    <row r="503" spans="1:8" ht="16.5">
      <c r="A503" s="174"/>
      <c r="B503" s="392"/>
      <c r="C503" s="393" t="s">
        <v>279</v>
      </c>
      <c r="D503" s="394" t="s">
        <v>13</v>
      </c>
      <c r="E503" s="393" t="s">
        <v>12</v>
      </c>
      <c r="F503" s="394" t="s">
        <v>13</v>
      </c>
      <c r="G503" s="395" t="s">
        <v>12</v>
      </c>
      <c r="H503" s="396" t="s">
        <v>13</v>
      </c>
    </row>
    <row r="504" spans="1:8" ht="18.75">
      <c r="A504" s="177" t="s">
        <v>360</v>
      </c>
      <c r="B504" s="255" t="s">
        <v>153</v>
      </c>
      <c r="C504" s="364">
        <v>3459.94</v>
      </c>
      <c r="D504" s="319">
        <v>1.5</v>
      </c>
      <c r="E504" s="364">
        <v>3425.94</v>
      </c>
      <c r="F504" s="319">
        <v>1.3</v>
      </c>
      <c r="G504" s="367">
        <v>34</v>
      </c>
      <c r="H504" s="357">
        <v>0.9925687758674498</v>
      </c>
    </row>
    <row r="505" spans="1:8" ht="17.25" thickBot="1">
      <c r="A505" s="178"/>
      <c r="B505" s="256" t="s">
        <v>154</v>
      </c>
      <c r="C505" s="366">
        <v>281.27</v>
      </c>
      <c r="D505" s="325">
        <v>0.1</v>
      </c>
      <c r="E505" s="366">
        <v>327.23</v>
      </c>
      <c r="F505" s="325">
        <v>0.1</v>
      </c>
      <c r="G505" s="369">
        <v>-45.96</v>
      </c>
      <c r="H505" s="359">
        <v>-14.045036762989765</v>
      </c>
    </row>
    <row r="506" ht="17.25" thickTop="1"/>
    <row r="507" spans="1:8" ht="21" thickBot="1">
      <c r="A507" s="1"/>
      <c r="B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406"/>
      <c r="C508" s="407" t="s">
        <v>367</v>
      </c>
      <c r="D508" s="408"/>
      <c r="E508" s="408"/>
      <c r="F508" s="408"/>
      <c r="G508" s="408"/>
      <c r="H508" s="409"/>
    </row>
    <row r="509" spans="1:8" ht="16.5">
      <c r="A509" s="174"/>
      <c r="B509" s="410"/>
      <c r="C509" s="411" t="s">
        <v>364</v>
      </c>
      <c r="D509" s="411"/>
      <c r="E509" s="411" t="s">
        <v>337</v>
      </c>
      <c r="F509" s="411"/>
      <c r="G509" s="411" t="s">
        <v>309</v>
      </c>
      <c r="H509" s="412"/>
    </row>
    <row r="510" spans="1:8" ht="16.5">
      <c r="A510" s="174"/>
      <c r="B510" s="413"/>
      <c r="C510" s="414" t="s">
        <v>357</v>
      </c>
      <c r="D510" s="415" t="s">
        <v>13</v>
      </c>
      <c r="E510" s="414" t="s">
        <v>12</v>
      </c>
      <c r="F510" s="415" t="s">
        <v>13</v>
      </c>
      <c r="G510" s="416" t="s">
        <v>12</v>
      </c>
      <c r="H510" s="417" t="s">
        <v>13</v>
      </c>
    </row>
    <row r="511" spans="1:8" ht="19.5" thickBot="1">
      <c r="A511" s="427" t="s">
        <v>363</v>
      </c>
      <c r="B511" s="425" t="s">
        <v>365</v>
      </c>
      <c r="C511" s="366">
        <v>310.43</v>
      </c>
      <c r="D511" s="428">
        <v>1.7</v>
      </c>
      <c r="E511" s="366">
        <v>322.14</v>
      </c>
      <c r="F511" s="428">
        <v>1.5</v>
      </c>
      <c r="G511" s="366">
        <v>-11.71</v>
      </c>
      <c r="H511" s="359">
        <v>-3.6344089649825024</v>
      </c>
    </row>
    <row r="512" ht="17.25" thickTop="1"/>
    <row r="513" spans="1:8" ht="21" thickBot="1">
      <c r="A513" s="1"/>
      <c r="B513" s="1"/>
      <c r="C513" s="63"/>
      <c r="D513" s="64"/>
      <c r="E513" s="65"/>
      <c r="F513" s="65"/>
      <c r="G513" s="65"/>
      <c r="H513" s="40" t="s">
        <v>16</v>
      </c>
    </row>
    <row r="514" spans="1:8" ht="21.75" thickTop="1">
      <c r="A514" s="168"/>
      <c r="B514" s="406"/>
      <c r="C514" s="407" t="s">
        <v>367</v>
      </c>
      <c r="D514" s="408"/>
      <c r="E514" s="408"/>
      <c r="F514" s="408"/>
      <c r="G514" s="408"/>
      <c r="H514" s="409"/>
    </row>
    <row r="515" spans="1:8" ht="16.5">
      <c r="A515" s="174"/>
      <c r="B515" s="410"/>
      <c r="C515" s="411" t="s">
        <v>369</v>
      </c>
      <c r="D515" s="411"/>
      <c r="E515" s="411" t="s">
        <v>339</v>
      </c>
      <c r="F515" s="411"/>
      <c r="G515" s="411" t="s">
        <v>309</v>
      </c>
      <c r="H515" s="412"/>
    </row>
    <row r="516" spans="1:8" ht="16.5">
      <c r="A516" s="174"/>
      <c r="B516" s="413"/>
      <c r="C516" s="414" t="s">
        <v>357</v>
      </c>
      <c r="D516" s="415" t="s">
        <v>13</v>
      </c>
      <c r="E516" s="414" t="s">
        <v>12</v>
      </c>
      <c r="F516" s="415" t="s">
        <v>13</v>
      </c>
      <c r="G516" s="416" t="s">
        <v>12</v>
      </c>
      <c r="H516" s="417" t="s">
        <v>13</v>
      </c>
    </row>
    <row r="517" spans="1:8" ht="19.5" thickBot="1">
      <c r="A517" s="427" t="s">
        <v>368</v>
      </c>
      <c r="B517" s="425" t="s">
        <v>365</v>
      </c>
      <c r="C517" s="432">
        <v>510.08</v>
      </c>
      <c r="D517" s="433">
        <v>1.6</v>
      </c>
      <c r="E517" s="432">
        <v>559.11</v>
      </c>
      <c r="F517" s="433">
        <v>1.5</v>
      </c>
      <c r="G517" s="432">
        <v>-49.03</v>
      </c>
      <c r="H517" s="434">
        <v>-8.770124636613211</v>
      </c>
    </row>
    <row r="518" ht="17.25" thickTop="1"/>
    <row r="519" spans="1:8" ht="21" thickBot="1">
      <c r="A519" s="1"/>
      <c r="B519" s="1"/>
      <c r="C519" s="63"/>
      <c r="D519" s="64"/>
      <c r="E519" s="65"/>
      <c r="F519" s="65"/>
      <c r="G519" s="65"/>
      <c r="H519" s="40" t="s">
        <v>16</v>
      </c>
    </row>
    <row r="520" spans="1:8" ht="21.75" thickTop="1">
      <c r="A520" s="168"/>
      <c r="B520" s="406"/>
      <c r="C520" s="407" t="s">
        <v>367</v>
      </c>
      <c r="D520" s="408"/>
      <c r="E520" s="408"/>
      <c r="F520" s="408"/>
      <c r="G520" s="408"/>
      <c r="H520" s="409"/>
    </row>
    <row r="521" spans="1:8" ht="16.5">
      <c r="A521" s="174"/>
      <c r="B521" s="410"/>
      <c r="C521" s="411" t="s">
        <v>373</v>
      </c>
      <c r="D521" s="411"/>
      <c r="E521" s="411" t="s">
        <v>341</v>
      </c>
      <c r="F521" s="411"/>
      <c r="G521" s="411" t="s">
        <v>309</v>
      </c>
      <c r="H521" s="412"/>
    </row>
    <row r="522" spans="1:8" ht="16.5">
      <c r="A522" s="174"/>
      <c r="B522" s="413"/>
      <c r="C522" s="414" t="s">
        <v>357</v>
      </c>
      <c r="D522" s="415" t="s">
        <v>13</v>
      </c>
      <c r="E522" s="414" t="s">
        <v>12</v>
      </c>
      <c r="F522" s="415" t="s">
        <v>13</v>
      </c>
      <c r="G522" s="416" t="s">
        <v>12</v>
      </c>
      <c r="H522" s="417" t="s">
        <v>13</v>
      </c>
    </row>
    <row r="523" spans="1:8" ht="19.5" thickBot="1">
      <c r="A523" s="427" t="s">
        <v>372</v>
      </c>
      <c r="B523" s="425" t="s">
        <v>365</v>
      </c>
      <c r="C523" s="432">
        <v>822.43</v>
      </c>
      <c r="D523" s="433">
        <v>1.6</v>
      </c>
      <c r="E523" s="432">
        <v>878.95</v>
      </c>
      <c r="F523" s="433">
        <v>1.5</v>
      </c>
      <c r="G523" s="432">
        <v>-56.52</v>
      </c>
      <c r="H523" s="434">
        <v>-6.430553787557675</v>
      </c>
    </row>
    <row r="524" ht="17.25" thickTop="1"/>
    <row r="525" spans="1:8" ht="21" thickBot="1">
      <c r="A525" s="1"/>
      <c r="B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406"/>
      <c r="C526" s="407" t="s">
        <v>367</v>
      </c>
      <c r="D526" s="408"/>
      <c r="E526" s="408"/>
      <c r="F526" s="408"/>
      <c r="G526" s="408"/>
      <c r="H526" s="409"/>
    </row>
    <row r="527" spans="1:8" ht="16.5">
      <c r="A527" s="174"/>
      <c r="B527" s="410"/>
      <c r="C527" s="411" t="s">
        <v>375</v>
      </c>
      <c r="D527" s="411"/>
      <c r="E527" s="411" t="s">
        <v>344</v>
      </c>
      <c r="F527" s="411"/>
      <c r="G527" s="411" t="s">
        <v>309</v>
      </c>
      <c r="H527" s="412"/>
    </row>
    <row r="528" spans="1:8" ht="16.5">
      <c r="A528" s="174"/>
      <c r="B528" s="413"/>
      <c r="C528" s="414" t="s">
        <v>357</v>
      </c>
      <c r="D528" s="415" t="s">
        <v>13</v>
      </c>
      <c r="E528" s="414" t="s">
        <v>12</v>
      </c>
      <c r="F528" s="415" t="s">
        <v>13</v>
      </c>
      <c r="G528" s="416" t="s">
        <v>12</v>
      </c>
      <c r="H528" s="417" t="s">
        <v>13</v>
      </c>
    </row>
    <row r="529" spans="1:8" ht="19.5" thickBot="1">
      <c r="A529" s="427" t="s">
        <v>374</v>
      </c>
      <c r="B529" s="425" t="s">
        <v>365</v>
      </c>
      <c r="C529" s="432">
        <v>1061.23</v>
      </c>
      <c r="D529" s="433">
        <v>1.6</v>
      </c>
      <c r="E529" s="432">
        <v>1148.77</v>
      </c>
      <c r="F529" s="433">
        <v>1.5</v>
      </c>
      <c r="G529" s="432">
        <v>-87.55</v>
      </c>
      <c r="H529" s="434">
        <v>-7.62083404781573</v>
      </c>
    </row>
    <row r="530" ht="17.25" thickTop="1"/>
    <row r="531" spans="1:8" ht="21" thickBot="1">
      <c r="A531" s="1"/>
      <c r="B531" s="1"/>
      <c r="C531" s="63"/>
      <c r="D531" s="64"/>
      <c r="E531" s="65"/>
      <c r="F531" s="65"/>
      <c r="G531" s="65"/>
      <c r="H531" s="40" t="s">
        <v>16</v>
      </c>
    </row>
    <row r="532" spans="1:8" ht="21.75" thickTop="1">
      <c r="A532" s="168"/>
      <c r="B532" s="406"/>
      <c r="C532" s="407" t="s">
        <v>367</v>
      </c>
      <c r="D532" s="408"/>
      <c r="E532" s="408"/>
      <c r="F532" s="408"/>
      <c r="G532" s="408"/>
      <c r="H532" s="409"/>
    </row>
    <row r="533" spans="1:8" ht="16.5">
      <c r="A533" s="174"/>
      <c r="B533" s="410"/>
      <c r="C533" s="411" t="s">
        <v>377</v>
      </c>
      <c r="D533" s="411"/>
      <c r="E533" s="411" t="s">
        <v>346</v>
      </c>
      <c r="F533" s="411"/>
      <c r="G533" s="411" t="s">
        <v>309</v>
      </c>
      <c r="H533" s="412"/>
    </row>
    <row r="534" spans="1:8" ht="16.5">
      <c r="A534" s="174"/>
      <c r="B534" s="413"/>
      <c r="C534" s="414" t="s">
        <v>357</v>
      </c>
      <c r="D534" s="415" t="s">
        <v>13</v>
      </c>
      <c r="E534" s="414" t="s">
        <v>12</v>
      </c>
      <c r="F534" s="415" t="s">
        <v>13</v>
      </c>
      <c r="G534" s="416" t="s">
        <v>12</v>
      </c>
      <c r="H534" s="417" t="s">
        <v>13</v>
      </c>
    </row>
    <row r="535" spans="1:8" ht="19.5" thickBot="1">
      <c r="A535" s="427" t="s">
        <v>376</v>
      </c>
      <c r="B535" s="425" t="s">
        <v>365</v>
      </c>
      <c r="C535" s="432">
        <v>1317.46</v>
      </c>
      <c r="D535" s="433">
        <v>1.5</v>
      </c>
      <c r="E535" s="432">
        <v>1412.32</v>
      </c>
      <c r="F535" s="433">
        <v>1.4</v>
      </c>
      <c r="G535" s="432">
        <v>-94.86</v>
      </c>
      <c r="H535" s="434">
        <v>-6.716586227187358</v>
      </c>
    </row>
    <row r="536" ht="17.25" thickTop="1"/>
    <row r="537" spans="1:8" ht="21" thickBot="1">
      <c r="A537" s="1"/>
      <c r="B537" s="1"/>
      <c r="C537" s="63"/>
      <c r="D537" s="64"/>
      <c r="E537" s="65"/>
      <c r="F537" s="65"/>
      <c r="G537" s="65"/>
      <c r="H537" s="40" t="s">
        <v>16</v>
      </c>
    </row>
    <row r="538" spans="1:8" ht="21.75" thickTop="1">
      <c r="A538" s="168"/>
      <c r="B538" s="406"/>
      <c r="C538" s="407" t="s">
        <v>367</v>
      </c>
      <c r="D538" s="408"/>
      <c r="E538" s="408"/>
      <c r="F538" s="408"/>
      <c r="G538" s="408"/>
      <c r="H538" s="409"/>
    </row>
    <row r="539" spans="1:8" ht="16.5">
      <c r="A539" s="174"/>
      <c r="B539" s="410"/>
      <c r="C539" s="411" t="s">
        <v>379</v>
      </c>
      <c r="D539" s="411"/>
      <c r="E539" s="411" t="s">
        <v>348</v>
      </c>
      <c r="F539" s="411"/>
      <c r="G539" s="411" t="s">
        <v>309</v>
      </c>
      <c r="H539" s="412"/>
    </row>
    <row r="540" spans="1:8" ht="16.5">
      <c r="A540" s="174"/>
      <c r="B540" s="413"/>
      <c r="C540" s="414" t="s">
        <v>357</v>
      </c>
      <c r="D540" s="415" t="s">
        <v>13</v>
      </c>
      <c r="E540" s="414" t="s">
        <v>12</v>
      </c>
      <c r="F540" s="415" t="s">
        <v>13</v>
      </c>
      <c r="G540" s="416" t="s">
        <v>12</v>
      </c>
      <c r="H540" s="417" t="s">
        <v>13</v>
      </c>
    </row>
    <row r="541" spans="1:8" ht="19.5" thickBot="1">
      <c r="A541" s="427" t="s">
        <v>378</v>
      </c>
      <c r="B541" s="425" t="s">
        <v>365</v>
      </c>
      <c r="C541" s="432">
        <v>1569.58</v>
      </c>
      <c r="D541" s="433">
        <v>1.5</v>
      </c>
      <c r="E541" s="432">
        <v>1690.62</v>
      </c>
      <c r="F541" s="433">
        <v>1.4</v>
      </c>
      <c r="G541" s="432">
        <v>-121.04</v>
      </c>
      <c r="H541" s="434">
        <v>-7.159481462956642</v>
      </c>
    </row>
    <row r="542" ht="17.25" thickTop="1"/>
    <row r="543" spans="1:8" ht="21" thickBot="1">
      <c r="A543" s="1"/>
      <c r="B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406"/>
      <c r="C544" s="407" t="s">
        <v>367</v>
      </c>
      <c r="D544" s="408"/>
      <c r="E544" s="408"/>
      <c r="F544" s="408"/>
      <c r="G544" s="408"/>
      <c r="H544" s="409"/>
    </row>
    <row r="545" spans="1:8" ht="16.5">
      <c r="A545" s="174"/>
      <c r="B545" s="410"/>
      <c r="C545" s="411" t="s">
        <v>381</v>
      </c>
      <c r="D545" s="411"/>
      <c r="E545" s="411" t="s">
        <v>350</v>
      </c>
      <c r="F545" s="411"/>
      <c r="G545" s="411" t="s">
        <v>309</v>
      </c>
      <c r="H545" s="412"/>
    </row>
    <row r="546" spans="1:8" ht="16.5">
      <c r="A546" s="174"/>
      <c r="B546" s="413"/>
      <c r="C546" s="414" t="s">
        <v>357</v>
      </c>
      <c r="D546" s="415" t="s">
        <v>13</v>
      </c>
      <c r="E546" s="414" t="s">
        <v>12</v>
      </c>
      <c r="F546" s="415" t="s">
        <v>13</v>
      </c>
      <c r="G546" s="416" t="s">
        <v>12</v>
      </c>
      <c r="H546" s="417" t="s">
        <v>13</v>
      </c>
    </row>
    <row r="547" spans="1:8" ht="19.5" thickBot="1">
      <c r="A547" s="427" t="s">
        <v>380</v>
      </c>
      <c r="B547" s="425" t="s">
        <v>365</v>
      </c>
      <c r="C547" s="432">
        <v>1847.77</v>
      </c>
      <c r="D547" s="433">
        <v>1.4</v>
      </c>
      <c r="E547" s="432">
        <v>1971.22</v>
      </c>
      <c r="F547" s="433">
        <v>1.4</v>
      </c>
      <c r="G547" s="432">
        <v>-123.45</v>
      </c>
      <c r="H547" s="434">
        <v>-6.262746697435354</v>
      </c>
    </row>
    <row r="548" ht="17.25" thickTop="1"/>
    <row r="549" spans="1:8" ht="21" thickBot="1">
      <c r="A549" s="1"/>
      <c r="B549" s="1"/>
      <c r="C549" s="63"/>
      <c r="D549" s="64"/>
      <c r="E549" s="65"/>
      <c r="F549" s="65"/>
      <c r="G549" s="65"/>
      <c r="H549" s="40" t="s">
        <v>16</v>
      </c>
    </row>
    <row r="550" spans="1:8" ht="21.75" thickTop="1">
      <c r="A550" s="168"/>
      <c r="B550" s="406"/>
      <c r="C550" s="407" t="s">
        <v>367</v>
      </c>
      <c r="D550" s="408"/>
      <c r="E550" s="408"/>
      <c r="F550" s="408"/>
      <c r="G550" s="408"/>
      <c r="H550" s="409"/>
    </row>
    <row r="551" spans="1:8" ht="16.5">
      <c r="A551" s="174"/>
      <c r="B551" s="410"/>
      <c r="C551" s="411" t="s">
        <v>383</v>
      </c>
      <c r="D551" s="411"/>
      <c r="E551" s="411" t="s">
        <v>352</v>
      </c>
      <c r="F551" s="411"/>
      <c r="G551" s="411" t="s">
        <v>309</v>
      </c>
      <c r="H551" s="412"/>
    </row>
    <row r="552" spans="1:8" ht="16.5">
      <c r="A552" s="174"/>
      <c r="B552" s="413"/>
      <c r="C552" s="414" t="s">
        <v>357</v>
      </c>
      <c r="D552" s="415" t="s">
        <v>13</v>
      </c>
      <c r="E552" s="414" t="s">
        <v>12</v>
      </c>
      <c r="F552" s="415" t="s">
        <v>13</v>
      </c>
      <c r="G552" s="416" t="s">
        <v>12</v>
      </c>
      <c r="H552" s="417" t="s">
        <v>13</v>
      </c>
    </row>
    <row r="553" spans="1:8" ht="19.5" thickBot="1">
      <c r="A553" s="427" t="s">
        <v>382</v>
      </c>
      <c r="B553" s="425" t="s">
        <v>365</v>
      </c>
      <c r="C553" s="441">
        <v>2162.11</v>
      </c>
      <c r="D553" s="442">
        <v>1.5</v>
      </c>
      <c r="E553" s="441">
        <v>2294.09</v>
      </c>
      <c r="F553" s="442">
        <v>1.4</v>
      </c>
      <c r="G553" s="441">
        <v>-131.98</v>
      </c>
      <c r="H553" s="443">
        <v>-5.752990621651661</v>
      </c>
    </row>
    <row r="554" ht="17.25" thickTop="1"/>
    <row r="555" spans="1:8" ht="21" thickBot="1">
      <c r="A555" s="1"/>
      <c r="B555" s="1"/>
      <c r="C555" s="63"/>
      <c r="D555" s="64"/>
      <c r="E555" s="65"/>
      <c r="F555" s="65"/>
      <c r="G555" s="65"/>
      <c r="H555" s="40" t="s">
        <v>16</v>
      </c>
    </row>
    <row r="556" spans="1:8" ht="21.75" thickTop="1">
      <c r="A556" s="168"/>
      <c r="B556" s="406"/>
      <c r="C556" s="407" t="s">
        <v>367</v>
      </c>
      <c r="D556" s="408"/>
      <c r="E556" s="408"/>
      <c r="F556" s="408"/>
      <c r="G556" s="408"/>
      <c r="H556" s="409"/>
    </row>
    <row r="557" spans="1:8" ht="16.5">
      <c r="A557" s="174"/>
      <c r="B557" s="410"/>
      <c r="C557" s="411" t="s">
        <v>385</v>
      </c>
      <c r="D557" s="411"/>
      <c r="E557" s="411" t="s">
        <v>354</v>
      </c>
      <c r="F557" s="411"/>
      <c r="G557" s="411" t="s">
        <v>309</v>
      </c>
      <c r="H557" s="412"/>
    </row>
    <row r="558" spans="1:8" ht="16.5">
      <c r="A558" s="174"/>
      <c r="B558" s="413"/>
      <c r="C558" s="414" t="s">
        <v>357</v>
      </c>
      <c r="D558" s="415" t="s">
        <v>13</v>
      </c>
      <c r="E558" s="414" t="s">
        <v>12</v>
      </c>
      <c r="F558" s="415" t="s">
        <v>13</v>
      </c>
      <c r="G558" s="416" t="s">
        <v>12</v>
      </c>
      <c r="H558" s="417" t="s">
        <v>13</v>
      </c>
    </row>
    <row r="559" spans="1:8" ht="19.5" thickBot="1">
      <c r="A559" s="427" t="s">
        <v>384</v>
      </c>
      <c r="B559" s="425" t="s">
        <v>365</v>
      </c>
      <c r="C559" s="441">
        <v>2422.2</v>
      </c>
      <c r="D559" s="442">
        <v>1.5</v>
      </c>
      <c r="E559" s="441">
        <v>2604.74</v>
      </c>
      <c r="F559" s="442">
        <v>1.4</v>
      </c>
      <c r="G559" s="441">
        <v>-182.54</v>
      </c>
      <c r="H559" s="443">
        <v>-7.00801030928013</v>
      </c>
    </row>
    <row r="560" ht="17.25" thickTop="1"/>
    <row r="561" spans="1:8" ht="21" thickBot="1">
      <c r="A561" s="1"/>
      <c r="B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406"/>
      <c r="C562" s="407" t="s">
        <v>367</v>
      </c>
      <c r="D562" s="408"/>
      <c r="E562" s="408"/>
      <c r="F562" s="408"/>
      <c r="G562" s="408"/>
      <c r="H562" s="409"/>
    </row>
    <row r="563" spans="1:8" ht="16.5">
      <c r="A563" s="174"/>
      <c r="B563" s="410"/>
      <c r="C563" s="411" t="s">
        <v>387</v>
      </c>
      <c r="D563" s="411"/>
      <c r="E563" s="411" t="s">
        <v>356</v>
      </c>
      <c r="F563" s="411"/>
      <c r="G563" s="411" t="s">
        <v>309</v>
      </c>
      <c r="H563" s="412"/>
    </row>
    <row r="564" spans="1:8" ht="16.5">
      <c r="A564" s="174"/>
      <c r="B564" s="413"/>
      <c r="C564" s="414" t="s">
        <v>357</v>
      </c>
      <c r="D564" s="415" t="s">
        <v>13</v>
      </c>
      <c r="E564" s="414" t="s">
        <v>12</v>
      </c>
      <c r="F564" s="415" t="s">
        <v>13</v>
      </c>
      <c r="G564" s="416" t="s">
        <v>12</v>
      </c>
      <c r="H564" s="417" t="s">
        <v>13</v>
      </c>
    </row>
    <row r="565" spans="1:8" ht="19.5" thickBot="1">
      <c r="A565" s="427" t="s">
        <v>386</v>
      </c>
      <c r="B565" s="425" t="s">
        <v>365</v>
      </c>
      <c r="C565" s="441">
        <v>2745.46</v>
      </c>
      <c r="D565" s="442">
        <v>1.5</v>
      </c>
      <c r="E565" s="441">
        <v>2920.24</v>
      </c>
      <c r="F565" s="442">
        <v>1.5</v>
      </c>
      <c r="G565" s="441">
        <v>-174.79</v>
      </c>
      <c r="H565" s="443">
        <v>-5.985306330788384</v>
      </c>
    </row>
    <row r="566" ht="17.25" thickTop="1"/>
    <row r="567" spans="1:8" ht="21" thickBot="1">
      <c r="A567" s="1"/>
      <c r="B567" s="1"/>
      <c r="C567" s="63"/>
      <c r="D567" s="64"/>
      <c r="E567" s="65"/>
      <c r="F567" s="65"/>
      <c r="G567" s="65"/>
      <c r="H567" s="40" t="s">
        <v>16</v>
      </c>
    </row>
    <row r="568" spans="1:8" ht="21.75" thickTop="1">
      <c r="A568" s="168"/>
      <c r="B568" s="406"/>
      <c r="C568" s="407" t="s">
        <v>367</v>
      </c>
      <c r="D568" s="408"/>
      <c r="E568" s="408"/>
      <c r="F568" s="408"/>
      <c r="G568" s="408"/>
      <c r="H568" s="409"/>
    </row>
    <row r="569" spans="1:8" ht="16.5">
      <c r="A569" s="174"/>
      <c r="B569" s="410"/>
      <c r="C569" s="411" t="s">
        <v>389</v>
      </c>
      <c r="D569" s="411"/>
      <c r="E569" s="411" t="s">
        <v>359</v>
      </c>
      <c r="F569" s="411"/>
      <c r="G569" s="411" t="s">
        <v>309</v>
      </c>
      <c r="H569" s="412"/>
    </row>
    <row r="570" spans="1:8" ht="16.5">
      <c r="A570" s="174"/>
      <c r="B570" s="413"/>
      <c r="C570" s="414" t="s">
        <v>357</v>
      </c>
      <c r="D570" s="415" t="s">
        <v>13</v>
      </c>
      <c r="E570" s="414" t="s">
        <v>12</v>
      </c>
      <c r="F570" s="415" t="s">
        <v>13</v>
      </c>
      <c r="G570" s="416" t="s">
        <v>12</v>
      </c>
      <c r="H570" s="417" t="s">
        <v>13</v>
      </c>
    </row>
    <row r="571" spans="1:8" ht="19.5" thickBot="1">
      <c r="A571" s="427" t="s">
        <v>388</v>
      </c>
      <c r="B571" s="425" t="s">
        <v>365</v>
      </c>
      <c r="C571" s="441">
        <v>3061.24</v>
      </c>
      <c r="D571" s="442">
        <v>1.5</v>
      </c>
      <c r="E571" s="441">
        <v>3228.19</v>
      </c>
      <c r="F571" s="442">
        <v>1.5</v>
      </c>
      <c r="G571" s="441">
        <v>-166.95</v>
      </c>
      <c r="H571" s="446">
        <v>-5.171595249474326</v>
      </c>
    </row>
    <row r="572" ht="17.25" thickTop="1"/>
    <row r="573" spans="1:8" ht="21" thickBot="1">
      <c r="A573" s="1"/>
      <c r="B573" s="1"/>
      <c r="C573" s="63"/>
      <c r="D573" s="64"/>
      <c r="E573" s="65"/>
      <c r="F573" s="65"/>
      <c r="G573" s="65"/>
      <c r="H573" s="40" t="s">
        <v>16</v>
      </c>
    </row>
    <row r="574" spans="1:8" ht="21.75" thickTop="1">
      <c r="A574" s="168"/>
      <c r="B574" s="406"/>
      <c r="C574" s="407" t="s">
        <v>367</v>
      </c>
      <c r="D574" s="408"/>
      <c r="E574" s="408"/>
      <c r="F574" s="408"/>
      <c r="G574" s="408"/>
      <c r="H574" s="409"/>
    </row>
    <row r="575" spans="1:8" ht="16.5">
      <c r="A575" s="174"/>
      <c r="B575" s="410"/>
      <c r="C575" s="411" t="s">
        <v>391</v>
      </c>
      <c r="D575" s="411"/>
      <c r="E575" s="411" t="s">
        <v>361</v>
      </c>
      <c r="F575" s="411"/>
      <c r="G575" s="411" t="s">
        <v>309</v>
      </c>
      <c r="H575" s="412"/>
    </row>
    <row r="576" spans="1:8" ht="16.5">
      <c r="A576" s="174"/>
      <c r="B576" s="413"/>
      <c r="C576" s="414" t="s">
        <v>357</v>
      </c>
      <c r="D576" s="415" t="s">
        <v>13</v>
      </c>
      <c r="E576" s="414" t="s">
        <v>12</v>
      </c>
      <c r="F576" s="415" t="s">
        <v>13</v>
      </c>
      <c r="G576" s="416" t="s">
        <v>12</v>
      </c>
      <c r="H576" s="417" t="s">
        <v>13</v>
      </c>
    </row>
    <row r="577" spans="1:8" ht="19.5" thickBot="1">
      <c r="A577" s="427" t="s">
        <v>390</v>
      </c>
      <c r="B577" s="425" t="s">
        <v>365</v>
      </c>
      <c r="C577" s="441">
        <v>3343.46</v>
      </c>
      <c r="D577" s="442">
        <v>1.4</v>
      </c>
      <c r="E577" s="441">
        <v>3512.12</v>
      </c>
      <c r="F577" s="442">
        <v>1.5</v>
      </c>
      <c r="G577" s="441">
        <v>-168.66</v>
      </c>
      <c r="H577" s="446">
        <v>-4.802237602964814</v>
      </c>
    </row>
    <row r="578" ht="17.25" thickTop="1"/>
    <row r="579" spans="1:8" ht="21.75" customHeight="1" thickBot="1">
      <c r="A579" s="1"/>
      <c r="B579" s="1"/>
      <c r="C579" s="63"/>
      <c r="D579" s="64"/>
      <c r="E579" s="65"/>
      <c r="F579" s="65"/>
      <c r="G579" s="65"/>
      <c r="H579" s="40" t="s">
        <v>16</v>
      </c>
    </row>
    <row r="580" spans="1:8" s="485" customFormat="1" ht="17.25" thickTop="1">
      <c r="A580" s="168"/>
      <c r="B580" s="473"/>
      <c r="C580" s="474" t="s">
        <v>367</v>
      </c>
      <c r="D580" s="474"/>
      <c r="E580" s="474"/>
      <c r="F580" s="474"/>
      <c r="G580" s="474"/>
      <c r="H580" s="475"/>
    </row>
    <row r="581" spans="1:8" s="485" customFormat="1" ht="16.5">
      <c r="A581" s="174"/>
      <c r="B581" s="476"/>
      <c r="C581" s="477" t="s">
        <v>393</v>
      </c>
      <c r="D581" s="477"/>
      <c r="E581" s="477" t="s">
        <v>364</v>
      </c>
      <c r="F581" s="477"/>
      <c r="G581" s="477" t="s">
        <v>309</v>
      </c>
      <c r="H581" s="478"/>
    </row>
    <row r="582" spans="1:8" s="485" customFormat="1" ht="16.5">
      <c r="A582" s="174"/>
      <c r="B582" s="479"/>
      <c r="C582" s="480" t="s">
        <v>357</v>
      </c>
      <c r="D582" s="481" t="s">
        <v>13</v>
      </c>
      <c r="E582" s="480" t="s">
        <v>12</v>
      </c>
      <c r="F582" s="481" t="s">
        <v>13</v>
      </c>
      <c r="G582" s="482" t="s">
        <v>12</v>
      </c>
      <c r="H582" s="483" t="s">
        <v>13</v>
      </c>
    </row>
    <row r="583" spans="1:8" s="485" customFormat="1" ht="19.5" thickBot="1">
      <c r="A583" s="427" t="s">
        <v>392</v>
      </c>
      <c r="B583" s="486" t="s">
        <v>425</v>
      </c>
      <c r="C583" s="441">
        <v>264.87</v>
      </c>
      <c r="D583" s="442">
        <v>1.3</v>
      </c>
      <c r="E583" s="441">
        <v>310.34</v>
      </c>
      <c r="F583" s="442">
        <v>1.7</v>
      </c>
      <c r="G583" s="441">
        <v>-45.47</v>
      </c>
      <c r="H583" s="458">
        <f>C583/E583-1</f>
        <v>-0.146516723593478</v>
      </c>
    </row>
    <row r="584" s="485" customFormat="1" ht="17.25" thickTop="1"/>
    <row r="585" spans="1:8" s="485" customFormat="1" ht="21" thickBot="1">
      <c r="A585" s="1"/>
      <c r="B585" s="1"/>
      <c r="C585" s="63"/>
      <c r="D585" s="64"/>
      <c r="E585" s="65"/>
      <c r="F585" s="65"/>
      <c r="G585" s="65"/>
      <c r="H585" s="40" t="s">
        <v>16</v>
      </c>
    </row>
    <row r="586" spans="1:8" s="485" customFormat="1" ht="17.25" thickTop="1">
      <c r="A586" s="168"/>
      <c r="B586" s="473"/>
      <c r="C586" s="474" t="s">
        <v>367</v>
      </c>
      <c r="D586" s="474"/>
      <c r="E586" s="474"/>
      <c r="F586" s="474"/>
      <c r="G586" s="474"/>
      <c r="H586" s="475"/>
    </row>
    <row r="587" spans="1:8" s="485" customFormat="1" ht="16.5">
      <c r="A587" s="174"/>
      <c r="B587" s="476"/>
      <c r="C587" s="477" t="s">
        <v>399</v>
      </c>
      <c r="D587" s="477"/>
      <c r="E587" s="477" t="s">
        <v>369</v>
      </c>
      <c r="F587" s="477"/>
      <c r="G587" s="477" t="s">
        <v>309</v>
      </c>
      <c r="H587" s="478"/>
    </row>
    <row r="588" spans="1:8" s="485" customFormat="1" ht="16.5">
      <c r="A588" s="174"/>
      <c r="B588" s="479"/>
      <c r="C588" s="480" t="s">
        <v>357</v>
      </c>
      <c r="D588" s="481" t="s">
        <v>13</v>
      </c>
      <c r="E588" s="480" t="s">
        <v>12</v>
      </c>
      <c r="F588" s="481" t="s">
        <v>13</v>
      </c>
      <c r="G588" s="482" t="s">
        <v>12</v>
      </c>
      <c r="H588" s="483" t="s">
        <v>13</v>
      </c>
    </row>
    <row r="589" spans="1:8" s="485" customFormat="1" ht="19.5" thickBot="1">
      <c r="A589" s="427" t="s">
        <v>398</v>
      </c>
      <c r="B589" s="486" t="s">
        <v>425</v>
      </c>
      <c r="C589" s="441">
        <v>498.09</v>
      </c>
      <c r="D589" s="442">
        <v>1.3</v>
      </c>
      <c r="E589" s="441">
        <v>509.99</v>
      </c>
      <c r="F589" s="442">
        <v>1.6</v>
      </c>
      <c r="G589" s="441">
        <v>-11.91</v>
      </c>
      <c r="H589" s="446">
        <v>-2.3344884189992263</v>
      </c>
    </row>
    <row r="590" s="485" customFormat="1" ht="17.25" thickTop="1"/>
    <row r="591" spans="1:8" s="485" customFormat="1" ht="21" thickBot="1">
      <c r="A591" s="1"/>
      <c r="B591" s="1"/>
      <c r="C591" s="63"/>
      <c r="D591" s="64"/>
      <c r="E591" s="65"/>
      <c r="F591" s="65"/>
      <c r="G591" s="65"/>
      <c r="H591" s="40" t="s">
        <v>16</v>
      </c>
    </row>
    <row r="592" spans="1:8" s="485" customFormat="1" ht="17.25" thickTop="1">
      <c r="A592" s="168"/>
      <c r="B592" s="473"/>
      <c r="C592" s="474" t="s">
        <v>367</v>
      </c>
      <c r="D592" s="474"/>
      <c r="E592" s="474"/>
      <c r="F592" s="474"/>
      <c r="G592" s="474"/>
      <c r="H592" s="475"/>
    </row>
    <row r="593" spans="1:8" s="485" customFormat="1" ht="16.5">
      <c r="A593" s="174"/>
      <c r="B593" s="476"/>
      <c r="C593" s="477" t="s">
        <v>401</v>
      </c>
      <c r="D593" s="477"/>
      <c r="E593" s="477" t="s">
        <v>373</v>
      </c>
      <c r="F593" s="477"/>
      <c r="G593" s="477" t="s">
        <v>309</v>
      </c>
      <c r="H593" s="478"/>
    </row>
    <row r="594" spans="1:8" s="485" customFormat="1" ht="16.5">
      <c r="A594" s="174"/>
      <c r="B594" s="479"/>
      <c r="C594" s="480" t="s">
        <v>357</v>
      </c>
      <c r="D594" s="481" t="s">
        <v>13</v>
      </c>
      <c r="E594" s="480" t="s">
        <v>12</v>
      </c>
      <c r="F594" s="481" t="s">
        <v>13</v>
      </c>
      <c r="G594" s="482" t="s">
        <v>12</v>
      </c>
      <c r="H594" s="483" t="s">
        <v>13</v>
      </c>
    </row>
    <row r="595" spans="1:8" s="485" customFormat="1" ht="19.5" thickBot="1">
      <c r="A595" s="427" t="s">
        <v>400</v>
      </c>
      <c r="B595" s="486" t="s">
        <v>425</v>
      </c>
      <c r="C595" s="441">
        <v>809.95</v>
      </c>
      <c r="D595" s="442">
        <v>1.3</v>
      </c>
      <c r="E595" s="441">
        <v>819.34</v>
      </c>
      <c r="F595" s="442">
        <v>1.6</v>
      </c>
      <c r="G595" s="441">
        <v>-9.39</v>
      </c>
      <c r="H595" s="446">
        <v>-1.1464415725447374</v>
      </c>
    </row>
    <row r="596" s="485" customFormat="1" ht="17.25" thickTop="1"/>
    <row r="597" spans="1:8" s="485" customFormat="1" ht="21" thickBot="1">
      <c r="A597" s="1"/>
      <c r="B597" s="1"/>
      <c r="C597" s="63"/>
      <c r="D597" s="64"/>
      <c r="E597" s="65"/>
      <c r="F597" s="65"/>
      <c r="G597" s="65"/>
      <c r="H597" s="40" t="s">
        <v>16</v>
      </c>
    </row>
    <row r="598" spans="1:8" s="485" customFormat="1" ht="17.25" thickTop="1">
      <c r="A598" s="168"/>
      <c r="B598" s="473"/>
      <c r="C598" s="474" t="s">
        <v>367</v>
      </c>
      <c r="D598" s="474"/>
      <c r="E598" s="474"/>
      <c r="F598" s="474"/>
      <c r="G598" s="474"/>
      <c r="H598" s="475"/>
    </row>
    <row r="599" spans="1:8" s="485" customFormat="1" ht="16.5">
      <c r="A599" s="174"/>
      <c r="B599" s="476"/>
      <c r="C599" s="477" t="s">
        <v>404</v>
      </c>
      <c r="D599" s="477"/>
      <c r="E599" s="477" t="s">
        <v>375</v>
      </c>
      <c r="F599" s="477"/>
      <c r="G599" s="477" t="s">
        <v>309</v>
      </c>
      <c r="H599" s="478"/>
    </row>
    <row r="600" spans="1:8" s="485" customFormat="1" ht="16.5">
      <c r="A600" s="174"/>
      <c r="B600" s="479"/>
      <c r="C600" s="480" t="s">
        <v>357</v>
      </c>
      <c r="D600" s="481" t="s">
        <v>13</v>
      </c>
      <c r="E600" s="480" t="s">
        <v>12</v>
      </c>
      <c r="F600" s="481" t="s">
        <v>13</v>
      </c>
      <c r="G600" s="482" t="s">
        <v>12</v>
      </c>
      <c r="H600" s="483" t="s">
        <v>13</v>
      </c>
    </row>
    <row r="601" spans="1:8" s="485" customFormat="1" ht="19.5" thickBot="1">
      <c r="A601" s="427" t="s">
        <v>403</v>
      </c>
      <c r="B601" s="486" t="s">
        <v>425</v>
      </c>
      <c r="C601" s="441">
        <v>1058.49</v>
      </c>
      <c r="D601" s="442">
        <v>1.3</v>
      </c>
      <c r="E601" s="441">
        <v>1058.11</v>
      </c>
      <c r="F601" s="442">
        <v>1.6</v>
      </c>
      <c r="G601" s="441">
        <v>0.38</v>
      </c>
      <c r="H601" s="446">
        <v>0.03585306846930439</v>
      </c>
    </row>
    <row r="602" s="485" customFormat="1" ht="17.25" thickTop="1"/>
    <row r="603" spans="1:8" s="485" customFormat="1" ht="21" thickBot="1">
      <c r="A603" s="1"/>
      <c r="B603" s="1"/>
      <c r="C603" s="63"/>
      <c r="D603" s="64"/>
      <c r="E603" s="65"/>
      <c r="F603" s="65"/>
      <c r="G603" s="65"/>
      <c r="H603" s="40" t="s">
        <v>16</v>
      </c>
    </row>
    <row r="604" spans="1:8" s="485" customFormat="1" ht="17.25" thickTop="1">
      <c r="A604" s="168"/>
      <c r="B604" s="473"/>
      <c r="C604" s="474" t="s">
        <v>367</v>
      </c>
      <c r="D604" s="474"/>
      <c r="E604" s="474"/>
      <c r="F604" s="474"/>
      <c r="G604" s="474"/>
      <c r="H604" s="475"/>
    </row>
    <row r="605" spans="1:8" s="485" customFormat="1" ht="16.5">
      <c r="A605" s="174"/>
      <c r="B605" s="476"/>
      <c r="C605" s="477" t="s">
        <v>406</v>
      </c>
      <c r="D605" s="477"/>
      <c r="E605" s="477" t="s">
        <v>377</v>
      </c>
      <c r="F605" s="477"/>
      <c r="G605" s="477" t="s">
        <v>309</v>
      </c>
      <c r="H605" s="478"/>
    </row>
    <row r="606" spans="1:8" s="485" customFormat="1" ht="16.5">
      <c r="A606" s="174"/>
      <c r="B606" s="479"/>
      <c r="C606" s="480" t="s">
        <v>357</v>
      </c>
      <c r="D606" s="481" t="s">
        <v>13</v>
      </c>
      <c r="E606" s="480" t="s">
        <v>12</v>
      </c>
      <c r="F606" s="481" t="s">
        <v>13</v>
      </c>
      <c r="G606" s="482" t="s">
        <v>12</v>
      </c>
      <c r="H606" s="483" t="s">
        <v>13</v>
      </c>
    </row>
    <row r="607" spans="1:8" s="485" customFormat="1" ht="19.5" thickBot="1">
      <c r="A607" s="427" t="s">
        <v>405</v>
      </c>
      <c r="B607" s="486" t="s">
        <v>425</v>
      </c>
      <c r="C607" s="441">
        <v>1323.33</v>
      </c>
      <c r="D607" s="442">
        <v>1.3</v>
      </c>
      <c r="E607" s="441">
        <v>1314.63</v>
      </c>
      <c r="F607" s="442">
        <v>1.5</v>
      </c>
      <c r="G607" s="441">
        <v>8.7</v>
      </c>
      <c r="H607" s="446">
        <v>0.6616597507015316</v>
      </c>
    </row>
    <row r="608" s="485" customFormat="1" ht="17.25" thickTop="1"/>
    <row r="609" spans="1:8" s="485" customFormat="1" ht="21" thickBot="1">
      <c r="A609" s="1"/>
      <c r="B609" s="1"/>
      <c r="C609" s="63"/>
      <c r="D609" s="64"/>
      <c r="E609" s="65"/>
      <c r="F609" s="65"/>
      <c r="G609" s="65"/>
      <c r="H609" s="40" t="s">
        <v>16</v>
      </c>
    </row>
    <row r="610" spans="1:8" s="485" customFormat="1" ht="17.25" thickTop="1">
      <c r="A610" s="168"/>
      <c r="B610" s="473"/>
      <c r="C610" s="474" t="s">
        <v>367</v>
      </c>
      <c r="D610" s="474"/>
      <c r="E610" s="474"/>
      <c r="F610" s="474"/>
      <c r="G610" s="474"/>
      <c r="H610" s="475"/>
    </row>
    <row r="611" spans="1:8" s="485" customFormat="1" ht="16.5">
      <c r="A611" s="174"/>
      <c r="B611" s="476"/>
      <c r="C611" s="477" t="s">
        <v>408</v>
      </c>
      <c r="D611" s="477"/>
      <c r="E611" s="477" t="s">
        <v>379</v>
      </c>
      <c r="F611" s="477"/>
      <c r="G611" s="477" t="s">
        <v>309</v>
      </c>
      <c r="H611" s="478"/>
    </row>
    <row r="612" spans="1:8" s="485" customFormat="1" ht="16.5">
      <c r="A612" s="174"/>
      <c r="B612" s="479"/>
      <c r="C612" s="480" t="s">
        <v>357</v>
      </c>
      <c r="D612" s="481" t="s">
        <v>13</v>
      </c>
      <c r="E612" s="480" t="s">
        <v>12</v>
      </c>
      <c r="F612" s="481" t="s">
        <v>13</v>
      </c>
      <c r="G612" s="482" t="s">
        <v>12</v>
      </c>
      <c r="H612" s="483" t="s">
        <v>13</v>
      </c>
    </row>
    <row r="613" spans="1:8" s="485" customFormat="1" ht="19.5" thickBot="1">
      <c r="A613" s="427" t="s">
        <v>407</v>
      </c>
      <c r="B613" s="486" t="s">
        <v>425</v>
      </c>
      <c r="C613" s="441">
        <v>1593.43</v>
      </c>
      <c r="D613" s="442">
        <v>1.3</v>
      </c>
      <c r="E613" s="441">
        <v>1566.77</v>
      </c>
      <c r="F613" s="442">
        <v>1.5</v>
      </c>
      <c r="G613" s="441">
        <v>26.66</v>
      </c>
      <c r="H613" s="446">
        <v>1.7018845418483606</v>
      </c>
    </row>
    <row r="614" s="485" customFormat="1" ht="17.25" thickTop="1"/>
    <row r="615" spans="1:8" s="485" customFormat="1" ht="21" thickBot="1">
      <c r="A615" s="1"/>
      <c r="B615" s="1"/>
      <c r="C615" s="63"/>
      <c r="D615" s="64"/>
      <c r="E615" s="65"/>
      <c r="F615" s="65"/>
      <c r="G615" s="65"/>
      <c r="H615" s="40" t="s">
        <v>16</v>
      </c>
    </row>
    <row r="616" spans="1:8" s="485" customFormat="1" ht="17.25" thickTop="1">
      <c r="A616" s="168"/>
      <c r="B616" s="473"/>
      <c r="C616" s="474" t="s">
        <v>367</v>
      </c>
      <c r="D616" s="474"/>
      <c r="E616" s="474"/>
      <c r="F616" s="474"/>
      <c r="G616" s="474"/>
      <c r="H616" s="475"/>
    </row>
    <row r="617" spans="1:8" s="485" customFormat="1" ht="16.5">
      <c r="A617" s="174"/>
      <c r="B617" s="476"/>
      <c r="C617" s="477" t="s">
        <v>411</v>
      </c>
      <c r="D617" s="477"/>
      <c r="E617" s="477" t="s">
        <v>381</v>
      </c>
      <c r="F617" s="477"/>
      <c r="G617" s="477" t="s">
        <v>309</v>
      </c>
      <c r="H617" s="478"/>
    </row>
    <row r="618" spans="1:8" s="485" customFormat="1" ht="16.5">
      <c r="A618" s="174"/>
      <c r="B618" s="479"/>
      <c r="C618" s="480" t="s">
        <v>357</v>
      </c>
      <c r="D618" s="481" t="s">
        <v>13</v>
      </c>
      <c r="E618" s="480" t="s">
        <v>12</v>
      </c>
      <c r="F618" s="481" t="s">
        <v>13</v>
      </c>
      <c r="G618" s="482" t="s">
        <v>12</v>
      </c>
      <c r="H618" s="483" t="s">
        <v>13</v>
      </c>
    </row>
    <row r="619" spans="1:8" s="485" customFormat="1" ht="19.5" thickBot="1">
      <c r="A619" s="427" t="s">
        <v>410</v>
      </c>
      <c r="B619" s="486" t="s">
        <v>425</v>
      </c>
      <c r="C619" s="441">
        <v>1871.98</v>
      </c>
      <c r="D619" s="442">
        <v>1.3</v>
      </c>
      <c r="E619" s="441">
        <v>1844.96</v>
      </c>
      <c r="F619" s="442">
        <v>1.4</v>
      </c>
      <c r="G619" s="441">
        <v>27.02</v>
      </c>
      <c r="H619" s="446">
        <v>1.4644864084742877</v>
      </c>
    </row>
    <row r="620" s="485" customFormat="1" ht="17.25" thickTop="1"/>
    <row r="621" spans="1:8" s="485" customFormat="1" ht="21" thickBot="1">
      <c r="A621" s="1"/>
      <c r="B621" s="1"/>
      <c r="C621" s="63"/>
      <c r="D621" s="64"/>
      <c r="E621" s="65"/>
      <c r="F621" s="65"/>
      <c r="G621" s="65"/>
      <c r="H621" s="40" t="s">
        <v>16</v>
      </c>
    </row>
    <row r="622" spans="1:8" s="485" customFormat="1" ht="17.25" thickTop="1">
      <c r="A622" s="168"/>
      <c r="B622" s="473"/>
      <c r="C622" s="474" t="s">
        <v>367</v>
      </c>
      <c r="D622" s="474"/>
      <c r="E622" s="474"/>
      <c r="F622" s="474"/>
      <c r="G622" s="474"/>
      <c r="H622" s="475"/>
    </row>
    <row r="623" spans="1:8" s="485" customFormat="1" ht="16.5">
      <c r="A623" s="174"/>
      <c r="B623" s="476"/>
      <c r="C623" s="477" t="s">
        <v>413</v>
      </c>
      <c r="D623" s="477"/>
      <c r="E623" s="477" t="s">
        <v>383</v>
      </c>
      <c r="F623" s="477"/>
      <c r="G623" s="477" t="s">
        <v>309</v>
      </c>
      <c r="H623" s="478"/>
    </row>
    <row r="624" spans="1:8" s="485" customFormat="1" ht="16.5">
      <c r="A624" s="174"/>
      <c r="B624" s="479"/>
      <c r="C624" s="480" t="s">
        <v>357</v>
      </c>
      <c r="D624" s="481" t="s">
        <v>13</v>
      </c>
      <c r="E624" s="480" t="s">
        <v>12</v>
      </c>
      <c r="F624" s="481" t="s">
        <v>13</v>
      </c>
      <c r="G624" s="482" t="s">
        <v>12</v>
      </c>
      <c r="H624" s="483" t="s">
        <v>13</v>
      </c>
    </row>
    <row r="625" spans="1:8" s="485" customFormat="1" ht="19.5" thickBot="1">
      <c r="A625" s="427" t="s">
        <v>412</v>
      </c>
      <c r="B625" s="486" t="s">
        <v>425</v>
      </c>
      <c r="C625" s="441">
        <v>2167.12</v>
      </c>
      <c r="D625" s="442">
        <v>1.3</v>
      </c>
      <c r="E625" s="441">
        <v>2159.22</v>
      </c>
      <c r="F625" s="442">
        <v>1.5</v>
      </c>
      <c r="G625" s="441">
        <v>7.9</v>
      </c>
      <c r="H625" s="446">
        <v>0.3658944384030615</v>
      </c>
    </row>
    <row r="626" s="485" customFormat="1" ht="17.25" thickTop="1"/>
    <row r="627" spans="1:8" s="485" customFormat="1" ht="21" thickBot="1">
      <c r="A627" s="1"/>
      <c r="B627" s="1"/>
      <c r="C627" s="63"/>
      <c r="D627" s="64"/>
      <c r="E627" s="65"/>
      <c r="F627" s="65"/>
      <c r="G627" s="65"/>
      <c r="H627" s="40" t="s">
        <v>16</v>
      </c>
    </row>
    <row r="628" spans="1:8" s="485" customFormat="1" ht="17.25" thickTop="1">
      <c r="A628" s="168"/>
      <c r="B628" s="473"/>
      <c r="C628" s="474" t="s">
        <v>367</v>
      </c>
      <c r="D628" s="474"/>
      <c r="E628" s="474"/>
      <c r="F628" s="474"/>
      <c r="G628" s="474"/>
      <c r="H628" s="475"/>
    </row>
    <row r="629" spans="1:8" s="485" customFormat="1" ht="16.5">
      <c r="A629" s="174"/>
      <c r="B629" s="476"/>
      <c r="C629" s="477" t="s">
        <v>415</v>
      </c>
      <c r="D629" s="477"/>
      <c r="E629" s="477" t="s">
        <v>385</v>
      </c>
      <c r="F629" s="477"/>
      <c r="G629" s="477" t="s">
        <v>309</v>
      </c>
      <c r="H629" s="478"/>
    </row>
    <row r="630" spans="1:8" s="485" customFormat="1" ht="16.5">
      <c r="A630" s="174"/>
      <c r="B630" s="479"/>
      <c r="C630" s="480" t="s">
        <v>357</v>
      </c>
      <c r="D630" s="481" t="s">
        <v>13</v>
      </c>
      <c r="E630" s="480" t="s">
        <v>12</v>
      </c>
      <c r="F630" s="481" t="s">
        <v>13</v>
      </c>
      <c r="G630" s="482" t="s">
        <v>12</v>
      </c>
      <c r="H630" s="483" t="s">
        <v>13</v>
      </c>
    </row>
    <row r="631" spans="1:8" s="485" customFormat="1" ht="19.5" thickBot="1">
      <c r="A631" s="427" t="s">
        <v>414</v>
      </c>
      <c r="B631" s="486" t="s">
        <v>425</v>
      </c>
      <c r="C631" s="441">
        <v>2466.99</v>
      </c>
      <c r="D631" s="442">
        <v>1.3</v>
      </c>
      <c r="E631" s="441">
        <v>2419.32</v>
      </c>
      <c r="F631" s="442">
        <v>1.5</v>
      </c>
      <c r="G631" s="441">
        <v>47.67</v>
      </c>
      <c r="H631" s="446">
        <v>1.9702932883305502</v>
      </c>
    </row>
    <row r="632" s="485" customFormat="1" ht="17.25" thickTop="1"/>
    <row r="633" spans="1:8" s="485" customFormat="1" ht="21" thickBot="1">
      <c r="A633" s="1"/>
      <c r="B633" s="1"/>
      <c r="C633" s="63"/>
      <c r="D633" s="64"/>
      <c r="E633" s="65"/>
      <c r="F633" s="65"/>
      <c r="G633" s="65"/>
      <c r="H633" s="40" t="s">
        <v>16</v>
      </c>
    </row>
    <row r="634" spans="1:8" s="485" customFormat="1" ht="17.25" thickTop="1">
      <c r="A634" s="168"/>
      <c r="B634" s="473"/>
      <c r="C634" s="474" t="s">
        <v>367</v>
      </c>
      <c r="D634" s="474"/>
      <c r="E634" s="474"/>
      <c r="F634" s="474"/>
      <c r="G634" s="474"/>
      <c r="H634" s="475"/>
    </row>
    <row r="635" spans="1:8" s="485" customFormat="1" ht="16.5">
      <c r="A635" s="174"/>
      <c r="B635" s="476"/>
      <c r="C635" s="477" t="s">
        <v>417</v>
      </c>
      <c r="D635" s="477"/>
      <c r="E635" s="477" t="s">
        <v>387</v>
      </c>
      <c r="F635" s="477"/>
      <c r="G635" s="477" t="s">
        <v>309</v>
      </c>
      <c r="H635" s="478"/>
    </row>
    <row r="636" spans="1:8" s="485" customFormat="1" ht="16.5">
      <c r="A636" s="174"/>
      <c r="B636" s="479"/>
      <c r="C636" s="480" t="s">
        <v>357</v>
      </c>
      <c r="D636" s="481" t="s">
        <v>13</v>
      </c>
      <c r="E636" s="480" t="s">
        <v>12</v>
      </c>
      <c r="F636" s="481" t="s">
        <v>13</v>
      </c>
      <c r="G636" s="482" t="s">
        <v>12</v>
      </c>
      <c r="H636" s="483" t="s">
        <v>13</v>
      </c>
    </row>
    <row r="637" spans="1:8" s="485" customFormat="1" ht="19.5" thickBot="1">
      <c r="A637" s="427" t="s">
        <v>416</v>
      </c>
      <c r="B637" s="486" t="s">
        <v>425</v>
      </c>
      <c r="C637" s="441">
        <v>2766.08</v>
      </c>
      <c r="D637" s="442">
        <v>1.3</v>
      </c>
      <c r="E637" s="441">
        <v>2742.64</v>
      </c>
      <c r="F637" s="442">
        <v>1.5</v>
      </c>
      <c r="G637" s="441">
        <v>23.44</v>
      </c>
      <c r="H637" s="446">
        <v>0.8547606901159241</v>
      </c>
    </row>
    <row r="638" s="485" customFormat="1" ht="17.25" thickTop="1"/>
    <row r="639" spans="1:8" s="485" customFormat="1" ht="21" thickBot="1">
      <c r="A639" s="1"/>
      <c r="B639" s="1"/>
      <c r="C639" s="63"/>
      <c r="D639" s="64"/>
      <c r="E639" s="65"/>
      <c r="F639" s="65"/>
      <c r="G639" s="65"/>
      <c r="H639" s="40" t="s">
        <v>16</v>
      </c>
    </row>
    <row r="640" spans="1:8" s="485" customFormat="1" ht="17.25" thickTop="1">
      <c r="A640" s="168"/>
      <c r="B640" s="473"/>
      <c r="C640" s="474" t="s">
        <v>367</v>
      </c>
      <c r="D640" s="474"/>
      <c r="E640" s="474"/>
      <c r="F640" s="474"/>
      <c r="G640" s="474"/>
      <c r="H640" s="475"/>
    </row>
    <row r="641" spans="1:8" s="485" customFormat="1" ht="16.5">
      <c r="A641" s="174"/>
      <c r="B641" s="476"/>
      <c r="C641" s="477" t="s">
        <v>419</v>
      </c>
      <c r="D641" s="477"/>
      <c r="E641" s="477" t="s">
        <v>389</v>
      </c>
      <c r="F641" s="477"/>
      <c r="G641" s="477" t="s">
        <v>309</v>
      </c>
      <c r="H641" s="478"/>
    </row>
    <row r="642" spans="1:8" s="485" customFormat="1" ht="16.5">
      <c r="A642" s="174"/>
      <c r="B642" s="479"/>
      <c r="C642" s="480" t="s">
        <v>357</v>
      </c>
      <c r="D642" s="481" t="s">
        <v>13</v>
      </c>
      <c r="E642" s="480" t="s">
        <v>12</v>
      </c>
      <c r="F642" s="481" t="s">
        <v>13</v>
      </c>
      <c r="G642" s="482" t="s">
        <v>12</v>
      </c>
      <c r="H642" s="483" t="s">
        <v>13</v>
      </c>
    </row>
    <row r="643" spans="1:8" s="485" customFormat="1" ht="19.5" thickBot="1">
      <c r="A643" s="427" t="s">
        <v>418</v>
      </c>
      <c r="B643" s="486" t="s">
        <v>425</v>
      </c>
      <c r="C643" s="441">
        <v>3063.47</v>
      </c>
      <c r="D643" s="442">
        <v>1.3</v>
      </c>
      <c r="E643" s="441">
        <v>3058.42</v>
      </c>
      <c r="F643" s="442">
        <v>1.5</v>
      </c>
      <c r="G643" s="441">
        <v>5.05</v>
      </c>
      <c r="H643" s="446">
        <v>0.16518710267123873</v>
      </c>
    </row>
    <row r="644" ht="17.25" thickTop="1"/>
    <row r="645" spans="1:8" s="485" customFormat="1" ht="21" thickBot="1">
      <c r="A645" s="1"/>
      <c r="B645" s="1"/>
      <c r="C645" s="63"/>
      <c r="D645" s="64"/>
      <c r="E645" s="65"/>
      <c r="F645" s="65"/>
      <c r="G645" s="65"/>
      <c r="H645" s="40" t="s">
        <v>16</v>
      </c>
    </row>
    <row r="646" spans="1:8" s="485" customFormat="1" ht="17.25" thickTop="1">
      <c r="A646" s="168"/>
      <c r="B646" s="473"/>
      <c r="C646" s="474" t="s">
        <v>431</v>
      </c>
      <c r="D646" s="474"/>
      <c r="E646" s="474"/>
      <c r="F646" s="474"/>
      <c r="G646" s="474"/>
      <c r="H646" s="475"/>
    </row>
    <row r="647" spans="1:8" s="485" customFormat="1" ht="16.5">
      <c r="A647" s="174"/>
      <c r="B647" s="476"/>
      <c r="C647" s="477" t="s">
        <v>421</v>
      </c>
      <c r="D647" s="477"/>
      <c r="E647" s="477" t="s">
        <v>422</v>
      </c>
      <c r="F647" s="477"/>
      <c r="G647" s="477" t="s">
        <v>309</v>
      </c>
      <c r="H647" s="478"/>
    </row>
    <row r="648" spans="1:8" s="485" customFormat="1" ht="16.5">
      <c r="A648" s="174"/>
      <c r="B648" s="479"/>
      <c r="C648" s="480" t="s">
        <v>423</v>
      </c>
      <c r="D648" s="481" t="s">
        <v>13</v>
      </c>
      <c r="E648" s="480" t="s">
        <v>12</v>
      </c>
      <c r="F648" s="481" t="s">
        <v>13</v>
      </c>
      <c r="G648" s="482" t="s">
        <v>12</v>
      </c>
      <c r="H648" s="483" t="s">
        <v>13</v>
      </c>
    </row>
    <row r="649" spans="1:8" s="485" customFormat="1" ht="19.5" thickBot="1">
      <c r="A649" s="427" t="s">
        <v>424</v>
      </c>
      <c r="B649" s="486" t="s">
        <v>425</v>
      </c>
      <c r="C649" s="441">
        <v>3366.67</v>
      </c>
      <c r="D649" s="442">
        <v>1.3</v>
      </c>
      <c r="E649" s="441">
        <v>3340.64</v>
      </c>
      <c r="F649" s="442">
        <v>1.4</v>
      </c>
      <c r="G649" s="441">
        <v>26.03</v>
      </c>
      <c r="H649" s="446">
        <v>0.7791154427800592</v>
      </c>
    </row>
    <row r="650" ht="17.25" thickTop="1"/>
    <row r="652" spans="1:8" s="485" customFormat="1" ht="21" thickBot="1">
      <c r="A652" s="1"/>
      <c r="B652" s="1"/>
      <c r="C652" s="63"/>
      <c r="D652" s="64"/>
      <c r="E652" s="65"/>
      <c r="F652" s="65"/>
      <c r="G652" s="65"/>
      <c r="H652" s="40" t="s">
        <v>16</v>
      </c>
    </row>
    <row r="653" spans="1:8" s="485" customFormat="1" ht="17.25" thickTop="1">
      <c r="A653" s="168"/>
      <c r="B653" s="495"/>
      <c r="C653" s="487" t="s">
        <v>367</v>
      </c>
      <c r="D653" s="487"/>
      <c r="E653" s="487"/>
      <c r="F653" s="487"/>
      <c r="G653" s="487"/>
      <c r="H653" s="488"/>
    </row>
    <row r="654" spans="1:8" s="485" customFormat="1" ht="16.5">
      <c r="A654" s="174"/>
      <c r="B654" s="496"/>
      <c r="C654" s="489" t="s">
        <v>428</v>
      </c>
      <c r="D654" s="489"/>
      <c r="E654" s="489" t="s">
        <v>393</v>
      </c>
      <c r="F654" s="489"/>
      <c r="G654" s="489" t="s">
        <v>309</v>
      </c>
      <c r="H654" s="490"/>
    </row>
    <row r="655" spans="1:8" s="485" customFormat="1" ht="16.5">
      <c r="A655" s="174"/>
      <c r="B655" s="497"/>
      <c r="C655" s="491" t="s">
        <v>357</v>
      </c>
      <c r="D655" s="492" t="s">
        <v>429</v>
      </c>
      <c r="E655" s="491" t="s">
        <v>12</v>
      </c>
      <c r="F655" s="492" t="s">
        <v>429</v>
      </c>
      <c r="G655" s="493" t="s">
        <v>12</v>
      </c>
      <c r="H655" s="494" t="s">
        <v>430</v>
      </c>
    </row>
    <row r="656" spans="1:8" s="485" customFormat="1" ht="19.5" thickBot="1">
      <c r="A656" s="427" t="s">
        <v>427</v>
      </c>
      <c r="B656" s="486" t="s">
        <v>425</v>
      </c>
      <c r="C656" s="441">
        <v>339.02</v>
      </c>
      <c r="D656" s="442">
        <v>1.4</v>
      </c>
      <c r="E656" s="441">
        <v>264.83</v>
      </c>
      <c r="F656" s="442">
        <v>1.3</v>
      </c>
      <c r="G656" s="441">
        <v>74.19</v>
      </c>
      <c r="H656" s="446">
        <v>28.013106400119398</v>
      </c>
    </row>
    <row r="657" ht="17.25" thickTop="1"/>
    <row r="658" spans="1:8" ht="21" thickBot="1">
      <c r="A658" s="1"/>
      <c r="B658" s="1"/>
      <c r="C658" s="63"/>
      <c r="D658" s="64"/>
      <c r="E658" s="65"/>
      <c r="F658" s="65"/>
      <c r="G658" s="65"/>
      <c r="H658" s="40" t="s">
        <v>16</v>
      </c>
    </row>
    <row r="659" spans="1:8" ht="17.25" thickTop="1">
      <c r="A659" s="168"/>
      <c r="B659" s="462"/>
      <c r="C659" s="487" t="s">
        <v>446</v>
      </c>
      <c r="D659" s="487"/>
      <c r="E659" s="487"/>
      <c r="F659" s="487"/>
      <c r="G659" s="487"/>
      <c r="H659" s="488"/>
    </row>
    <row r="660" spans="1:8" ht="16.5">
      <c r="A660" s="174"/>
      <c r="B660" s="465"/>
      <c r="C660" s="489" t="s">
        <v>447</v>
      </c>
      <c r="D660" s="489"/>
      <c r="E660" s="489" t="s">
        <v>448</v>
      </c>
      <c r="F660" s="489"/>
      <c r="G660" s="489" t="s">
        <v>309</v>
      </c>
      <c r="H660" s="490"/>
    </row>
    <row r="661" spans="1:8" ht="16.5">
      <c r="A661" s="174"/>
      <c r="B661" s="468"/>
      <c r="C661" s="491" t="s">
        <v>449</v>
      </c>
      <c r="D661" s="492" t="s">
        <v>450</v>
      </c>
      <c r="E661" s="491" t="s">
        <v>12</v>
      </c>
      <c r="F661" s="492" t="s">
        <v>450</v>
      </c>
      <c r="G661" s="493" t="s">
        <v>12</v>
      </c>
      <c r="H661" s="494" t="s">
        <v>451</v>
      </c>
    </row>
    <row r="662" spans="1:8" ht="19.5" thickBot="1">
      <c r="A662" s="427" t="s">
        <v>438</v>
      </c>
      <c r="B662" s="425" t="s">
        <v>365</v>
      </c>
      <c r="C662" s="441">
        <v>570.61</v>
      </c>
      <c r="D662" s="442">
        <v>1.3</v>
      </c>
      <c r="E662" s="441">
        <v>498.05</v>
      </c>
      <c r="F662" s="442">
        <v>1.3</v>
      </c>
      <c r="G662" s="441">
        <v>72.56</v>
      </c>
      <c r="H662" s="446">
        <v>14.569697271780486</v>
      </c>
    </row>
    <row r="663" ht="17.25" thickTop="1"/>
    <row r="664" spans="1:8" ht="21" thickBot="1">
      <c r="A664" s="1"/>
      <c r="B664" s="1"/>
      <c r="C664" s="63"/>
      <c r="D664" s="64"/>
      <c r="E664" s="65"/>
      <c r="F664" s="65"/>
      <c r="G664" s="65"/>
      <c r="H664" s="40" t="s">
        <v>16</v>
      </c>
    </row>
    <row r="665" spans="1:8" ht="17.25" thickTop="1">
      <c r="A665" s="168"/>
      <c r="B665" s="462"/>
      <c r="C665" s="487" t="s">
        <v>461</v>
      </c>
      <c r="D665" s="487"/>
      <c r="E665" s="487"/>
      <c r="F665" s="487"/>
      <c r="G665" s="487"/>
      <c r="H665" s="488"/>
    </row>
    <row r="666" spans="1:8" ht="16.5">
      <c r="A666" s="174"/>
      <c r="B666" s="465"/>
      <c r="C666" s="489" t="s">
        <v>456</v>
      </c>
      <c r="D666" s="489"/>
      <c r="E666" s="489" t="s">
        <v>457</v>
      </c>
      <c r="F666" s="489"/>
      <c r="G666" s="489" t="s">
        <v>309</v>
      </c>
      <c r="H666" s="490"/>
    </row>
    <row r="667" spans="1:8" ht="16.5">
      <c r="A667" s="174"/>
      <c r="B667" s="468"/>
      <c r="C667" s="491" t="s">
        <v>458</v>
      </c>
      <c r="D667" s="492" t="s">
        <v>459</v>
      </c>
      <c r="E667" s="491" t="s">
        <v>12</v>
      </c>
      <c r="F667" s="492" t="s">
        <v>459</v>
      </c>
      <c r="G667" s="493" t="s">
        <v>12</v>
      </c>
      <c r="H667" s="494" t="s">
        <v>460</v>
      </c>
    </row>
    <row r="668" spans="1:8" ht="19.5" thickBot="1">
      <c r="A668" s="427" t="s">
        <v>439</v>
      </c>
      <c r="B668" s="425" t="s">
        <v>365</v>
      </c>
      <c r="C668" s="441">
        <v>871.458</v>
      </c>
      <c r="D668" s="442">
        <v>1.2789202534024882</v>
      </c>
      <c r="E668" s="441">
        <v>809.92613</v>
      </c>
      <c r="F668" s="442">
        <v>1.322431139680108</v>
      </c>
      <c r="G668" s="441">
        <v>61.53187000000011</v>
      </c>
      <c r="H668" s="446">
        <v>7.597220008200021</v>
      </c>
    </row>
    <row r="669" ht="17.25" thickTop="1"/>
    <row r="670" spans="1:8" ht="21" thickBot="1">
      <c r="A670" s="1"/>
      <c r="B670" s="1"/>
      <c r="C670" s="63"/>
      <c r="D670" s="64"/>
      <c r="E670" s="65"/>
      <c r="F670" s="65"/>
      <c r="G670" s="65"/>
      <c r="H670" s="40" t="s">
        <v>16</v>
      </c>
    </row>
    <row r="671" spans="1:8" ht="17.25" thickTop="1">
      <c r="A671" s="168"/>
      <c r="B671" s="495"/>
      <c r="C671" s="487" t="s">
        <v>367</v>
      </c>
      <c r="D671" s="487"/>
      <c r="E671" s="487"/>
      <c r="F671" s="487"/>
      <c r="G671" s="487"/>
      <c r="H671" s="488"/>
    </row>
    <row r="672" spans="1:8" ht="16.5">
      <c r="A672" s="174"/>
      <c r="B672" s="496"/>
      <c r="C672" s="489" t="s">
        <v>454</v>
      </c>
      <c r="D672" s="489"/>
      <c r="E672" s="489" t="s">
        <v>404</v>
      </c>
      <c r="F672" s="489"/>
      <c r="G672" s="489" t="s">
        <v>309</v>
      </c>
      <c r="H672" s="490"/>
    </row>
    <row r="673" spans="1:8" ht="16.5">
      <c r="A673" s="174"/>
      <c r="B673" s="497"/>
      <c r="C673" s="491" t="s">
        <v>357</v>
      </c>
      <c r="D673" s="492" t="s">
        <v>429</v>
      </c>
      <c r="E673" s="491" t="s">
        <v>12</v>
      </c>
      <c r="F673" s="492" t="s">
        <v>429</v>
      </c>
      <c r="G673" s="493" t="s">
        <v>12</v>
      </c>
      <c r="H673" s="494" t="s">
        <v>430</v>
      </c>
    </row>
    <row r="674" spans="1:8" s="485" customFormat="1" ht="19.5" thickBot="1">
      <c r="A674" s="427" t="s">
        <v>453</v>
      </c>
      <c r="B674" s="486" t="s">
        <v>425</v>
      </c>
      <c r="C674" s="441">
        <v>1150.952</v>
      </c>
      <c r="D674" s="442">
        <v>1.2709863814479312</v>
      </c>
      <c r="E674" s="441">
        <v>1058.4423390000006</v>
      </c>
      <c r="F674" s="442">
        <v>1.2789337243068175</v>
      </c>
      <c r="G674" s="441">
        <v>92.50966099999938</v>
      </c>
      <c r="H674" s="446">
        <v>8.740170115209207</v>
      </c>
    </row>
    <row r="675" spans="1:8" ht="17.25" thickTop="1">
      <c r="A675" s="485"/>
      <c r="B675" s="485"/>
      <c r="C675" s="485"/>
      <c r="D675" s="485"/>
      <c r="E675" s="485"/>
      <c r="F675" s="485"/>
      <c r="G675" s="485"/>
      <c r="H675" s="485"/>
    </row>
    <row r="676" spans="1:8" ht="21" thickBot="1">
      <c r="A676" s="1"/>
      <c r="B676" s="1"/>
      <c r="C676" s="63"/>
      <c r="D676" s="64"/>
      <c r="E676" s="65"/>
      <c r="F676" s="65"/>
      <c r="G676" s="65"/>
      <c r="H676" s="40" t="s">
        <v>16</v>
      </c>
    </row>
    <row r="677" spans="1:8" ht="17.25" thickTop="1">
      <c r="A677" s="168"/>
      <c r="B677" s="495"/>
      <c r="C677" s="487" t="s">
        <v>367</v>
      </c>
      <c r="D677" s="487"/>
      <c r="E677" s="487"/>
      <c r="F677" s="487"/>
      <c r="G677" s="487"/>
      <c r="H677" s="488"/>
    </row>
    <row r="678" spans="1:8" ht="16.5">
      <c r="A678" s="174"/>
      <c r="B678" s="496"/>
      <c r="C678" s="489" t="s">
        <v>464</v>
      </c>
      <c r="D678" s="489"/>
      <c r="E678" s="489" t="s">
        <v>465</v>
      </c>
      <c r="F678" s="489"/>
      <c r="G678" s="489" t="s">
        <v>309</v>
      </c>
      <c r="H678" s="490"/>
    </row>
    <row r="679" spans="1:8" ht="16.5">
      <c r="A679" s="174"/>
      <c r="B679" s="497"/>
      <c r="C679" s="491" t="s">
        <v>357</v>
      </c>
      <c r="D679" s="492" t="s">
        <v>429</v>
      </c>
      <c r="E679" s="491" t="s">
        <v>12</v>
      </c>
      <c r="F679" s="492" t="s">
        <v>429</v>
      </c>
      <c r="G679" s="493" t="s">
        <v>12</v>
      </c>
      <c r="H679" s="494" t="s">
        <v>430</v>
      </c>
    </row>
    <row r="680" spans="1:8" ht="19.5" thickBot="1">
      <c r="A680" s="427" t="s">
        <v>463</v>
      </c>
      <c r="B680" s="486" t="s">
        <v>425</v>
      </c>
      <c r="C680" s="441">
        <v>1438.875</v>
      </c>
      <c r="D680" s="442">
        <v>1.2483979272850623</v>
      </c>
      <c r="E680" s="441">
        <v>1323.3052289999998</v>
      </c>
      <c r="F680" s="442">
        <v>1.2624504996141859</v>
      </c>
      <c r="G680" s="441">
        <v>115.56977100000019</v>
      </c>
      <c r="H680" s="446">
        <v>8.733417541721222</v>
      </c>
    </row>
    <row r="681" ht="17.25" thickTop="1"/>
    <row r="682" spans="1:8" ht="21" thickBot="1">
      <c r="A682" s="1"/>
      <c r="B682" s="1"/>
      <c r="C682" s="63"/>
      <c r="D682" s="64"/>
      <c r="E682" s="65"/>
      <c r="F682" s="65"/>
      <c r="G682" s="65"/>
      <c r="H682" s="40" t="s">
        <v>16</v>
      </c>
    </row>
    <row r="683" spans="1:8" s="485" customFormat="1" ht="17.25" thickTop="1">
      <c r="A683" s="168"/>
      <c r="B683" s="495"/>
      <c r="C683" s="487" t="s">
        <v>367</v>
      </c>
      <c r="D683" s="487"/>
      <c r="E683" s="487"/>
      <c r="F683" s="487"/>
      <c r="G683" s="487"/>
      <c r="H683" s="488"/>
    </row>
    <row r="684" spans="1:8" s="485" customFormat="1" ht="16.5">
      <c r="A684" s="174"/>
      <c r="B684" s="496"/>
      <c r="C684" s="489" t="s">
        <v>470</v>
      </c>
      <c r="D684" s="489"/>
      <c r="E684" s="489" t="s">
        <v>471</v>
      </c>
      <c r="F684" s="489"/>
      <c r="G684" s="489" t="s">
        <v>309</v>
      </c>
      <c r="H684" s="490"/>
    </row>
    <row r="685" spans="1:8" s="485" customFormat="1" ht="16.5">
      <c r="A685" s="174"/>
      <c r="B685" s="497"/>
      <c r="C685" s="491" t="s">
        <v>357</v>
      </c>
      <c r="D685" s="492" t="s">
        <v>429</v>
      </c>
      <c r="E685" s="491" t="s">
        <v>12</v>
      </c>
      <c r="F685" s="492" t="s">
        <v>429</v>
      </c>
      <c r="G685" s="493" t="s">
        <v>12</v>
      </c>
      <c r="H685" s="494" t="s">
        <v>430</v>
      </c>
    </row>
    <row r="686" spans="1:8" s="485" customFormat="1" ht="19.5" thickBot="1">
      <c r="A686" s="427" t="s">
        <v>469</v>
      </c>
      <c r="B686" s="486" t="s">
        <v>476</v>
      </c>
      <c r="C686" s="441">
        <v>1728.947</v>
      </c>
      <c r="D686" s="442">
        <v>1.2503077051688394</v>
      </c>
      <c r="E686" s="441">
        <v>1593.4037629999998</v>
      </c>
      <c r="F686" s="442">
        <v>1.2769702261181453</v>
      </c>
      <c r="G686" s="441">
        <v>135.5432370000002</v>
      </c>
      <c r="H686" s="446">
        <v>8.506521708270888</v>
      </c>
    </row>
    <row r="687" ht="17.25" thickTop="1"/>
    <row r="688" spans="1:8" s="485" customFormat="1" ht="21" thickBot="1">
      <c r="A688" s="1"/>
      <c r="B688" s="1"/>
      <c r="C688" s="63"/>
      <c r="D688" s="64"/>
      <c r="E688" s="65"/>
      <c r="F688" s="65"/>
      <c r="G688" s="65"/>
      <c r="H688" s="40" t="s">
        <v>16</v>
      </c>
    </row>
    <row r="689" spans="1:8" s="485" customFormat="1" ht="17.25" thickTop="1">
      <c r="A689" s="168"/>
      <c r="B689" s="495"/>
      <c r="C689" s="487" t="s">
        <v>367</v>
      </c>
      <c r="D689" s="487"/>
      <c r="E689" s="487"/>
      <c r="F689" s="487"/>
      <c r="G689" s="487"/>
      <c r="H689" s="488"/>
    </row>
    <row r="690" spans="1:8" s="485" customFormat="1" ht="16.5">
      <c r="A690" s="174"/>
      <c r="B690" s="496"/>
      <c r="C690" s="489" t="s">
        <v>474</v>
      </c>
      <c r="D690" s="489"/>
      <c r="E690" s="489" t="s">
        <v>475</v>
      </c>
      <c r="F690" s="489"/>
      <c r="G690" s="489" t="s">
        <v>309</v>
      </c>
      <c r="H690" s="490"/>
    </row>
    <row r="691" spans="1:8" s="485" customFormat="1" ht="16.5">
      <c r="A691" s="174"/>
      <c r="B691" s="497"/>
      <c r="C691" s="491" t="s">
        <v>357</v>
      </c>
      <c r="D691" s="492" t="s">
        <v>429</v>
      </c>
      <c r="E691" s="491" t="s">
        <v>12</v>
      </c>
      <c r="F691" s="492" t="s">
        <v>429</v>
      </c>
      <c r="G691" s="493" t="s">
        <v>12</v>
      </c>
      <c r="H691" s="494" t="s">
        <v>430</v>
      </c>
    </row>
    <row r="692" spans="1:8" s="485" customFormat="1" ht="19.5" thickBot="1">
      <c r="A692" s="427" t="s">
        <v>473</v>
      </c>
      <c r="B692" s="486" t="s">
        <v>482</v>
      </c>
      <c r="C692" s="441">
        <v>2051.326</v>
      </c>
      <c r="D692" s="442">
        <v>1.2477672788349583</v>
      </c>
      <c r="E692" s="441">
        <v>1871.9130289999994</v>
      </c>
      <c r="F692" s="442">
        <v>1.2780667966449215</v>
      </c>
      <c r="G692" s="441">
        <v>179.4129710000006</v>
      </c>
      <c r="H692" s="446">
        <v>9.584471512324768</v>
      </c>
    </row>
    <row r="693" ht="17.25" thickTop="1"/>
    <row r="695" spans="1:8" s="485" customFormat="1" ht="21" thickBot="1">
      <c r="A695" s="1"/>
      <c r="B695" s="1"/>
      <c r="C695" s="63"/>
      <c r="D695" s="64"/>
      <c r="E695" s="65"/>
      <c r="F695" s="65"/>
      <c r="G695" s="65"/>
      <c r="H695" s="40" t="s">
        <v>16</v>
      </c>
    </row>
    <row r="696" spans="1:8" s="485" customFormat="1" ht="17.25" thickTop="1">
      <c r="A696" s="168"/>
      <c r="B696" s="495"/>
      <c r="C696" s="487" t="s">
        <v>367</v>
      </c>
      <c r="D696" s="487"/>
      <c r="E696" s="487"/>
      <c r="F696" s="487"/>
      <c r="G696" s="487"/>
      <c r="H696" s="488"/>
    </row>
    <row r="697" spans="1:8" s="485" customFormat="1" ht="16.5">
      <c r="A697" s="174"/>
      <c r="B697" s="496"/>
      <c r="C697" s="489" t="s">
        <v>480</v>
      </c>
      <c r="D697" s="489"/>
      <c r="E697" s="489" t="s">
        <v>481</v>
      </c>
      <c r="F697" s="489"/>
      <c r="G697" s="489" t="s">
        <v>309</v>
      </c>
      <c r="H697" s="490"/>
    </row>
    <row r="698" spans="1:8" s="485" customFormat="1" ht="16.5">
      <c r="A698" s="174"/>
      <c r="B698" s="497"/>
      <c r="C698" s="491" t="s">
        <v>357</v>
      </c>
      <c r="D698" s="492" t="s">
        <v>429</v>
      </c>
      <c r="E698" s="491" t="s">
        <v>12</v>
      </c>
      <c r="F698" s="492" t="s">
        <v>429</v>
      </c>
      <c r="G698" s="493" t="s">
        <v>12</v>
      </c>
      <c r="H698" s="494" t="s">
        <v>430</v>
      </c>
    </row>
    <row r="699" spans="1:8" s="485" customFormat="1" ht="19.5" thickBot="1">
      <c r="A699" s="427" t="s">
        <v>479</v>
      </c>
      <c r="B699" s="486" t="s">
        <v>489</v>
      </c>
      <c r="C699" s="441">
        <v>2350.311</v>
      </c>
      <c r="D699" s="442">
        <v>1.249069984511509</v>
      </c>
      <c r="E699" s="441">
        <v>2167.039415</v>
      </c>
      <c r="F699" s="442">
        <v>1.286105338816984</v>
      </c>
      <c r="G699" s="441">
        <v>183.27158499999996</v>
      </c>
      <c r="H699" s="446">
        <v>8.457233575513898</v>
      </c>
    </row>
    <row r="700" ht="17.25" thickTop="1"/>
    <row r="701" spans="1:8" s="485" customFormat="1" ht="21" thickBot="1">
      <c r="A701" s="1"/>
      <c r="B701" s="1"/>
      <c r="C701" s="63"/>
      <c r="D701" s="64"/>
      <c r="E701" s="65"/>
      <c r="F701" s="65"/>
      <c r="G701" s="65"/>
      <c r="H701" s="40" t="s">
        <v>16</v>
      </c>
    </row>
    <row r="702" spans="1:8" s="485" customFormat="1" ht="17.25" thickTop="1">
      <c r="A702" s="168"/>
      <c r="B702" s="495"/>
      <c r="C702" s="487" t="s">
        <v>367</v>
      </c>
      <c r="D702" s="487"/>
      <c r="E702" s="487"/>
      <c r="F702" s="487"/>
      <c r="G702" s="487"/>
      <c r="H702" s="488"/>
    </row>
    <row r="703" spans="1:8" s="485" customFormat="1" ht="16.5">
      <c r="A703" s="174"/>
      <c r="B703" s="496"/>
      <c r="C703" s="489" t="s">
        <v>485</v>
      </c>
      <c r="D703" s="489"/>
      <c r="E703" s="489" t="s">
        <v>486</v>
      </c>
      <c r="F703" s="489"/>
      <c r="G703" s="489" t="s">
        <v>309</v>
      </c>
      <c r="H703" s="490"/>
    </row>
    <row r="704" spans="1:8" s="485" customFormat="1" ht="16.5">
      <c r="A704" s="174"/>
      <c r="B704" s="497"/>
      <c r="C704" s="491" t="s">
        <v>357</v>
      </c>
      <c r="D704" s="492" t="s">
        <v>429</v>
      </c>
      <c r="E704" s="491" t="s">
        <v>12</v>
      </c>
      <c r="F704" s="492" t="s">
        <v>429</v>
      </c>
      <c r="G704" s="493" t="s">
        <v>12</v>
      </c>
      <c r="H704" s="494" t="s">
        <v>430</v>
      </c>
    </row>
    <row r="705" spans="1:8" s="485" customFormat="1" ht="19.5" thickBot="1">
      <c r="A705" s="427" t="s">
        <v>484</v>
      </c>
      <c r="B705" s="486" t="s">
        <v>496</v>
      </c>
      <c r="C705" s="441">
        <v>2680.295</v>
      </c>
      <c r="D705" s="442">
        <v>1.2558788987309855</v>
      </c>
      <c r="E705" s="441">
        <v>2465.1398999999988</v>
      </c>
      <c r="F705" s="442">
        <v>1.2926770318684389</v>
      </c>
      <c r="G705" s="441">
        <v>215.15510000000103</v>
      </c>
      <c r="H705" s="446">
        <v>8.727906274203793</v>
      </c>
    </row>
    <row r="706" ht="17.25" thickTop="1"/>
    <row r="707" spans="1:8" s="485" customFormat="1" ht="21" thickBot="1">
      <c r="A707" s="1"/>
      <c r="B707" s="1"/>
      <c r="C707" s="63"/>
      <c r="D707" s="64"/>
      <c r="E707" s="65"/>
      <c r="F707" s="65"/>
      <c r="G707" s="65"/>
      <c r="H707" s="40" t="s">
        <v>16</v>
      </c>
    </row>
    <row r="708" spans="1:8" s="485" customFormat="1" ht="17.25" thickTop="1">
      <c r="A708" s="168"/>
      <c r="B708" s="495"/>
      <c r="C708" s="487" t="s">
        <v>367</v>
      </c>
      <c r="D708" s="487"/>
      <c r="E708" s="487"/>
      <c r="F708" s="487"/>
      <c r="G708" s="487"/>
      <c r="H708" s="488"/>
    </row>
    <row r="709" spans="1:8" s="485" customFormat="1" ht="16.5">
      <c r="A709" s="174"/>
      <c r="B709" s="496"/>
      <c r="C709" s="489" t="s">
        <v>492</v>
      </c>
      <c r="D709" s="489"/>
      <c r="E709" s="489" t="s">
        <v>493</v>
      </c>
      <c r="F709" s="489"/>
      <c r="G709" s="489" t="s">
        <v>309</v>
      </c>
      <c r="H709" s="490"/>
    </row>
    <row r="710" spans="1:8" s="485" customFormat="1" ht="16.5">
      <c r="A710" s="174"/>
      <c r="B710" s="497"/>
      <c r="C710" s="491" t="s">
        <v>357</v>
      </c>
      <c r="D710" s="492" t="s">
        <v>429</v>
      </c>
      <c r="E710" s="491" t="s">
        <v>12</v>
      </c>
      <c r="F710" s="492" t="s">
        <v>429</v>
      </c>
      <c r="G710" s="493" t="s">
        <v>12</v>
      </c>
      <c r="H710" s="494" t="s">
        <v>430</v>
      </c>
    </row>
    <row r="711" spans="1:8" s="485" customFormat="1" ht="19.5" thickBot="1">
      <c r="A711" s="427" t="s">
        <v>491</v>
      </c>
      <c r="B711" s="486" t="s">
        <v>503</v>
      </c>
      <c r="C711" s="441">
        <v>3045.314</v>
      </c>
      <c r="D711" s="442">
        <v>1.2709452031487827</v>
      </c>
      <c r="E711" s="441">
        <v>2764.2397309999997</v>
      </c>
      <c r="F711" s="442">
        <v>1.297884160192664</v>
      </c>
      <c r="G711" s="441">
        <v>281.0742690000003</v>
      </c>
      <c r="H711" s="446">
        <v>10.168230557134711</v>
      </c>
    </row>
    <row r="712" ht="17.25" thickTop="1"/>
    <row r="713" spans="1:8" s="485" customFormat="1" ht="21" thickBot="1">
      <c r="A713" s="1"/>
      <c r="B713" s="1"/>
      <c r="C713" s="63"/>
      <c r="D713" s="64"/>
      <c r="E713" s="65"/>
      <c r="F713" s="65"/>
      <c r="G713" s="65"/>
      <c r="H713" s="40" t="s">
        <v>16</v>
      </c>
    </row>
    <row r="714" spans="1:8" s="485" customFormat="1" ht="17.25" thickTop="1">
      <c r="A714" s="168"/>
      <c r="B714" s="495"/>
      <c r="C714" s="487" t="s">
        <v>367</v>
      </c>
      <c r="D714" s="487"/>
      <c r="E714" s="487"/>
      <c r="F714" s="487"/>
      <c r="G714" s="487"/>
      <c r="H714" s="488"/>
    </row>
    <row r="715" spans="1:8" s="485" customFormat="1" ht="16.5">
      <c r="A715" s="174"/>
      <c r="B715" s="496"/>
      <c r="C715" s="489" t="s">
        <v>499</v>
      </c>
      <c r="D715" s="489"/>
      <c r="E715" s="489" t="s">
        <v>500</v>
      </c>
      <c r="F715" s="489"/>
      <c r="G715" s="489" t="s">
        <v>309</v>
      </c>
      <c r="H715" s="490"/>
    </row>
    <row r="716" spans="1:8" s="485" customFormat="1" ht="16.5">
      <c r="A716" s="174"/>
      <c r="B716" s="497"/>
      <c r="C716" s="491" t="s">
        <v>357</v>
      </c>
      <c r="D716" s="492" t="s">
        <v>429</v>
      </c>
      <c r="E716" s="491" t="s">
        <v>12</v>
      </c>
      <c r="F716" s="492" t="s">
        <v>429</v>
      </c>
      <c r="G716" s="493" t="s">
        <v>12</v>
      </c>
      <c r="H716" s="494" t="s">
        <v>430</v>
      </c>
    </row>
    <row r="717" spans="1:8" s="485" customFormat="1" ht="19.5" thickBot="1">
      <c r="A717" s="427" t="s">
        <v>498</v>
      </c>
      <c r="B717" s="486" t="s">
        <v>508</v>
      </c>
      <c r="C717" s="441">
        <v>3362.214</v>
      </c>
      <c r="D717" s="442">
        <v>1.2795638403584255</v>
      </c>
      <c r="E717" s="441">
        <v>3063.435839999999</v>
      </c>
      <c r="F717" s="442">
        <v>1.2986443135473196</v>
      </c>
      <c r="G717" s="441">
        <v>298.77816000000064</v>
      </c>
      <c r="H717" s="446">
        <v>9.753041212705819</v>
      </c>
    </row>
    <row r="718" s="485" customFormat="1" ht="17.25" thickTop="1"/>
    <row r="719" spans="1:8" ht="21" thickBot="1">
      <c r="A719" s="1"/>
      <c r="B719" s="1"/>
      <c r="C719" s="63"/>
      <c r="D719" s="64"/>
      <c r="E719" s="65"/>
      <c r="F719" s="65"/>
      <c r="G719" s="65"/>
      <c r="H719" s="40" t="s">
        <v>16</v>
      </c>
    </row>
    <row r="720" spans="1:8" ht="17.25" thickTop="1">
      <c r="A720" s="168"/>
      <c r="B720" s="462"/>
      <c r="C720" s="463" t="s">
        <v>367</v>
      </c>
      <c r="D720" s="463"/>
      <c r="E720" s="463"/>
      <c r="F720" s="463"/>
      <c r="G720" s="463"/>
      <c r="H720" s="464"/>
    </row>
    <row r="721" spans="1:8" ht="16.5">
      <c r="A721" s="174"/>
      <c r="B721" s="465"/>
      <c r="C721" s="466" t="s">
        <v>506</v>
      </c>
      <c r="D721" s="466"/>
      <c r="E721" s="466" t="s">
        <v>507</v>
      </c>
      <c r="F721" s="466"/>
      <c r="G721" s="466" t="s">
        <v>309</v>
      </c>
      <c r="H721" s="467"/>
    </row>
    <row r="722" spans="1:8" ht="16.5">
      <c r="A722" s="174"/>
      <c r="B722" s="468"/>
      <c r="C722" s="469" t="s">
        <v>357</v>
      </c>
      <c r="D722" s="470" t="s">
        <v>429</v>
      </c>
      <c r="E722" s="469" t="s">
        <v>12</v>
      </c>
      <c r="F722" s="470" t="s">
        <v>429</v>
      </c>
      <c r="G722" s="471" t="s">
        <v>12</v>
      </c>
      <c r="H722" s="472" t="s">
        <v>430</v>
      </c>
    </row>
    <row r="723" spans="1:8" ht="19.5" thickBot="1">
      <c r="A723" s="427" t="s">
        <v>505</v>
      </c>
      <c r="B723" s="425" t="s">
        <v>365</v>
      </c>
      <c r="C723" s="459">
        <v>3678.837</v>
      </c>
      <c r="D723" s="460">
        <v>1.2833655509337347</v>
      </c>
      <c r="E723" s="459">
        <v>3366.6274269999967</v>
      </c>
      <c r="F723" s="460">
        <v>1.2985205809247036</v>
      </c>
      <c r="G723" s="459">
        <v>312.2095730000031</v>
      </c>
      <c r="H723" s="461">
        <v>9.273659760985586</v>
      </c>
    </row>
    <row r="724" ht="17.25" thickTop="1"/>
  </sheetData>
  <sheetProtection/>
  <mergeCells count="1">
    <mergeCell ref="A1:H1"/>
  </mergeCells>
  <printOptions horizontalCentered="1"/>
  <pageMargins left="0.7480314960629921" right="0.7480314960629921" top="0.5905511811023623" bottom="0.45" header="0.5118110236220472" footer="0.35"/>
  <pageSetup horizontalDpi="600" verticalDpi="600" orientation="portrait" paperSize="9" scale="99" r:id="rId1"/>
  <headerFooter alignWithMargins="0">
    <oddFooter>&amp;C第 &amp;P 頁</oddFooter>
  </headerFooter>
  <rowBreaks count="3" manualBreakCount="3">
    <brk id="42" max="7" man="1"/>
    <brk id="84" max="255" man="1"/>
    <brk id="6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</dc:creator>
  <cp:keywords/>
  <dc:description/>
  <cp:lastModifiedBy>somebody</cp:lastModifiedBy>
  <cp:lastPrinted>2018-09-11T03:58:25Z</cp:lastPrinted>
  <dcterms:created xsi:type="dcterms:W3CDTF">2006-01-10T01:15:05Z</dcterms:created>
  <dcterms:modified xsi:type="dcterms:W3CDTF">2019-01-08T02:56:50Z</dcterms:modified>
  <cp:category/>
  <cp:version/>
  <cp:contentType/>
  <cp:contentStatus/>
</cp:coreProperties>
</file>