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505" windowHeight="4980" tabRatio="760" activeTab="0"/>
  </bookViews>
  <sheets>
    <sheet name="102年度" sheetId="1" r:id="rId1"/>
    <sheet name="10211" sheetId="2" r:id="rId2"/>
    <sheet name="10201" sheetId="3" r:id="rId3"/>
    <sheet name="10202" sheetId="4" r:id="rId4"/>
    <sheet name="10203" sheetId="5" r:id="rId5"/>
    <sheet name="10204" sheetId="6" r:id="rId6"/>
    <sheet name="10205" sheetId="7" r:id="rId7"/>
    <sheet name="10206" sheetId="8" r:id="rId8"/>
    <sheet name="10207" sheetId="9" r:id="rId9"/>
    <sheet name="10208" sheetId="10" r:id="rId10"/>
    <sheet name="10209" sheetId="11" r:id="rId11"/>
    <sheet name="10210" sheetId="12" r:id="rId12"/>
    <sheet name="公式" sheetId="13" r:id="rId13"/>
  </sheets>
  <definedNames/>
  <calcPr fullCalcOnLoad="1"/>
</workbook>
</file>

<file path=xl/sharedStrings.xml><?xml version="1.0" encoding="utf-8"?>
<sst xmlns="http://schemas.openxmlformats.org/spreadsheetml/2006/main" count="568" uniqueCount="101">
  <si>
    <t>產品類別</t>
  </si>
  <si>
    <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量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公斤</t>
    </r>
    <r>
      <rPr>
        <sz val="12"/>
        <rFont val="Times New Roman"/>
        <family val="1"/>
      </rPr>
      <t>)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</si>
  <si>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美元</t>
    </r>
    <r>
      <rPr>
        <sz val="12"/>
        <rFont val="Times New Roman"/>
        <family val="1"/>
      </rPr>
      <t>)</t>
    </r>
  </si>
  <si>
    <t>聚酯棉紗</t>
  </si>
  <si>
    <t>混紡T/R紗</t>
  </si>
  <si>
    <t>混紡T/W紗</t>
  </si>
  <si>
    <t>混紡T/C紗</t>
  </si>
  <si>
    <t>其他聚酯纖維紗</t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</si>
  <si>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</si>
  <si>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亞克力紗</t>
  </si>
  <si>
    <t>A/W紗</t>
  </si>
  <si>
    <t>A/C紗</t>
  </si>
  <si>
    <t>其它亞克力混紡紗</t>
  </si>
  <si>
    <t>嫘縈棉紗</t>
  </si>
  <si>
    <t>嫘縈棉混紡紗</t>
  </si>
  <si>
    <t>尼龍短纖紗</t>
  </si>
  <si>
    <t>人纖製縫紉線</t>
  </si>
  <si>
    <t>零售用人纖短纖紗</t>
  </si>
  <si>
    <t>特殊人纖短纖紗</t>
  </si>
  <si>
    <t>其他人纖短纖紗</t>
  </si>
  <si>
    <r>
      <t>聚酯棉紗</t>
    </r>
    <r>
      <rPr>
        <sz val="11"/>
        <rFont val="Times New Roman"/>
        <family val="1"/>
      </rPr>
      <t>/55092100001   5509220000    T/R</t>
    </r>
    <r>
      <rPr>
        <sz val="11"/>
        <rFont val="新細明體"/>
        <family val="1"/>
      </rPr>
      <t>紗</t>
    </r>
    <r>
      <rPr>
        <sz val="11"/>
        <rFont val="Times New Roman"/>
        <family val="1"/>
      </rPr>
      <t>/55095100004    T/W</t>
    </r>
    <r>
      <rPr>
        <sz val="11"/>
        <rFont val="新細明體"/>
        <family val="1"/>
      </rPr>
      <t>紗</t>
    </r>
    <r>
      <rPr>
        <sz val="11"/>
        <rFont val="Times New Roman"/>
        <family val="1"/>
      </rPr>
      <t>/55095200003</t>
    </r>
  </si>
  <si>
    <r>
      <t>亞克力紗</t>
    </r>
    <r>
      <rPr>
        <sz val="11"/>
        <rFont val="Times New Roman"/>
        <family val="1"/>
      </rPr>
      <t>/55093100009   55093200008     (A/W</t>
    </r>
    <r>
      <rPr>
        <sz val="11"/>
        <rFont val="新細明體"/>
        <family val="1"/>
      </rPr>
      <t>紗</t>
    </r>
    <r>
      <rPr>
        <sz val="11"/>
        <rFont val="Times New Roman"/>
        <family val="1"/>
      </rPr>
      <t>)/55096100002    (A/C</t>
    </r>
    <r>
      <rPr>
        <sz val="11"/>
        <rFont val="新細明體"/>
        <family val="1"/>
      </rPr>
      <t>紗</t>
    </r>
    <r>
      <rPr>
        <sz val="11"/>
        <rFont val="Times New Roman"/>
        <family val="1"/>
      </rPr>
      <t xml:space="preserve">)/55096200001    </t>
    </r>
  </si>
  <si>
    <t>其他亞克力棉混紡紗/55096900004</t>
  </si>
  <si>
    <t xml:space="preserve">嫘縈棉混紡紗/55102000009   55103000007    55109000004 </t>
  </si>
  <si>
    <r>
      <t>尼龍短纖紗</t>
    </r>
    <r>
      <rPr>
        <sz val="11"/>
        <rFont val="Times New Roman"/>
        <family val="1"/>
      </rPr>
      <t xml:space="preserve">/55091100003    55091200002     </t>
    </r>
    <r>
      <rPr>
        <sz val="11"/>
        <rFont val="新細明體"/>
        <family val="1"/>
      </rPr>
      <t>人纖製縫紉線</t>
    </r>
    <r>
      <rPr>
        <sz val="11"/>
        <rFont val="Times New Roman"/>
        <family val="1"/>
      </rPr>
      <t>/55081000005    55082000003</t>
    </r>
  </si>
  <si>
    <t>零售用人纖短纖紗/55111000000.5511200008.55113000006</t>
  </si>
  <si>
    <t>特殊人纖短纖紗/56042010004.56042020002.56049000001.56050010007.56050090000.</t>
  </si>
  <si>
    <t xml:space="preserve">                         56060010006.56060020004.56060090009</t>
  </si>
  <si>
    <t>其他人纖短纖紗/550991000065509920000555099900008</t>
  </si>
  <si>
    <r>
      <t>嫘縈棉紗</t>
    </r>
    <r>
      <rPr>
        <sz val="11"/>
        <rFont val="Times New Roman"/>
        <family val="1"/>
      </rPr>
      <t xml:space="preserve">/55101100000   55101200009   </t>
    </r>
  </si>
  <si>
    <t>55094100007</t>
  </si>
  <si>
    <t>55094200006</t>
  </si>
  <si>
    <t>A/W紗/ 55096100002</t>
  </si>
  <si>
    <t xml:space="preserve">A/C紗/ 55096200001    </t>
  </si>
  <si>
    <t>56042010004/56042020002</t>
  </si>
  <si>
    <t>56050010007.56050090000.</t>
  </si>
  <si>
    <t>56060010006.56060020004.56060090009</t>
  </si>
  <si>
    <r>
      <t>T/C</t>
    </r>
    <r>
      <rPr>
        <sz val="11"/>
        <rFont val="新細明體"/>
        <family val="1"/>
      </rPr>
      <t>紗</t>
    </r>
    <r>
      <rPr>
        <sz val="11"/>
        <rFont val="Times New Roman"/>
        <family val="1"/>
      </rPr>
      <t xml:space="preserve">/55095300002    </t>
    </r>
    <r>
      <rPr>
        <sz val="11"/>
        <rFont val="新細明體"/>
        <family val="1"/>
      </rPr>
      <t>其他聚酯纖維棉紗</t>
    </r>
    <r>
      <rPr>
        <sz val="11"/>
        <rFont val="Times New Roman"/>
        <family val="1"/>
      </rPr>
      <t>/550959000006 55094100007 55094200006</t>
    </r>
  </si>
  <si>
    <t>55095900006</t>
  </si>
  <si>
    <t>與去年同期比較</t>
  </si>
  <si>
    <t>數量(%)</t>
  </si>
  <si>
    <t>金額(%)</t>
  </si>
  <si>
    <t>合   計</t>
  </si>
  <si>
    <t>聚酯棉紗/55092100001   5509220000    T/R紗/55095100004    T/W紗/55095200003</t>
  </si>
  <si>
    <t>T/C紗/55095300002    其他聚酯纖維棉紗/550959000006</t>
  </si>
  <si>
    <r>
      <t xml:space="preserve">亞克力紗/55093100009   55093200008     (A/W紗)/55096100002    (A/C紗)/55096200001    </t>
    </r>
  </si>
  <si>
    <r>
      <t xml:space="preserve">嫘縈棉紗/55101100000   55101200009   </t>
    </r>
  </si>
  <si>
    <t>尼龍短纖紗/55091100003    55091200002     人纖製縫紉線/55081000005    55082000003</t>
  </si>
  <si>
    <t>數量(公斤)</t>
  </si>
  <si>
    <t>金額(美元)</t>
  </si>
  <si>
    <t>數量(公斤)</t>
  </si>
  <si>
    <t>金額(美元)</t>
  </si>
  <si>
    <t>101年01月</t>
  </si>
  <si>
    <t>101年1-2月</t>
  </si>
  <si>
    <t>101年01-04月</t>
  </si>
  <si>
    <t>101年01-03月</t>
  </si>
  <si>
    <t>101年1-5月</t>
  </si>
  <si>
    <t>101年1-6月</t>
  </si>
  <si>
    <t>101年1-7月</t>
  </si>
  <si>
    <t>101年1-8月</t>
  </si>
  <si>
    <t>101年1-9月</t>
  </si>
  <si>
    <t>101年01-10月</t>
  </si>
  <si>
    <t>101年1-11月</t>
  </si>
  <si>
    <r>
      <t>102</t>
    </r>
    <r>
      <rPr>
        <b/>
        <sz val="12"/>
        <rFont val="新細明體"/>
        <family val="1"/>
      </rPr>
      <t>年各月聚酯棉紗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人纖短纖紗進口統計表</t>
    </r>
    <r>
      <rPr>
        <b/>
        <sz val="12"/>
        <rFont val="Times New Roman"/>
        <family val="1"/>
      </rPr>
      <t xml:space="preserve">     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</si>
  <si>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</si>
  <si>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1- 2</t>
    </r>
    <r>
      <rPr>
        <sz val="12"/>
        <rFont val="新細明體"/>
        <family val="1"/>
      </rPr>
      <t>月</t>
    </r>
  </si>
  <si>
    <r>
      <t xml:space="preserve">102年1月聚酯棉紗\亞克力紗\嫘縈棉紗\人纖短纖紗進口統計表     </t>
    </r>
  </si>
  <si>
    <t>102年01月</t>
  </si>
  <si>
    <t>102年1-2月</t>
  </si>
  <si>
    <r>
      <t xml:space="preserve">102年首2月聚酯棉紗\亞克力紗\嫘縈棉紗\人纖短纖紗進口統計表     </t>
    </r>
  </si>
  <si>
    <r>
      <t xml:space="preserve">102年首3月聚酯棉紗\亞克力紗\嫘縈棉紗\人纖短纖紗進口統計表     </t>
    </r>
  </si>
  <si>
    <t>102年01-03月</t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</si>
  <si>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1- 3</t>
    </r>
    <r>
      <rPr>
        <sz val="12"/>
        <rFont val="新細明體"/>
        <family val="1"/>
      </rPr>
      <t>月</t>
    </r>
  </si>
  <si>
    <t>102年01-04月</t>
  </si>
  <si>
    <r>
      <t xml:space="preserve">102年首4月聚酯棉紗\亞克力紗\嫘縈棉紗\人纖短纖紗進口統計表     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</si>
  <si>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01-04</t>
    </r>
    <r>
      <rPr>
        <sz val="12"/>
        <rFont val="新細明體"/>
        <family val="1"/>
      </rPr>
      <t>月</t>
    </r>
  </si>
  <si>
    <r>
      <t xml:space="preserve">102年首五月聚酯棉紗\亞克力紗\嫘縈棉紗\人纖短纖紗進口統計表     </t>
    </r>
  </si>
  <si>
    <t>102年1-5月</t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</si>
  <si>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01-05</t>
    </r>
    <r>
      <rPr>
        <sz val="12"/>
        <rFont val="新細明體"/>
        <family val="1"/>
      </rPr>
      <t>月</t>
    </r>
  </si>
  <si>
    <r>
      <t>102</t>
    </r>
    <r>
      <rPr>
        <b/>
        <sz val="12"/>
        <rFont val="新細明體"/>
        <family val="1"/>
      </rPr>
      <t>年首六月聚酯棉紗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人纖短纖紗進口統計表</t>
    </r>
    <r>
      <rPr>
        <b/>
        <sz val="12"/>
        <rFont val="Times New Roman"/>
        <family val="1"/>
      </rPr>
      <t xml:space="preserve">     </t>
    </r>
  </si>
  <si>
    <t>102年1-6月</t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</si>
  <si>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01-06</t>
    </r>
    <r>
      <rPr>
        <sz val="12"/>
        <rFont val="新細明體"/>
        <family val="1"/>
      </rPr>
      <t>月</t>
    </r>
  </si>
  <si>
    <t>102年1-7月</t>
  </si>
  <si>
    <r>
      <t>102</t>
    </r>
    <r>
      <rPr>
        <b/>
        <sz val="12"/>
        <rFont val="新細明體"/>
        <family val="1"/>
      </rPr>
      <t>年首</t>
    </r>
    <r>
      <rPr>
        <b/>
        <sz val="12"/>
        <rFont val="Times New Roman"/>
        <family val="1"/>
      </rPr>
      <t>7</t>
    </r>
    <r>
      <rPr>
        <b/>
        <sz val="12"/>
        <rFont val="新細明體"/>
        <family val="1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人纖短纖紗進口統計表</t>
    </r>
    <r>
      <rPr>
        <b/>
        <sz val="12"/>
        <rFont val="Times New Roman"/>
        <family val="1"/>
      </rPr>
      <t xml:space="preserve">     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</si>
  <si>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01-07</t>
    </r>
    <r>
      <rPr>
        <sz val="12"/>
        <rFont val="新細明體"/>
        <family val="1"/>
      </rPr>
      <t>月</t>
    </r>
  </si>
  <si>
    <t>102年1-8月</t>
  </si>
  <si>
    <r>
      <t>102</t>
    </r>
    <r>
      <rPr>
        <b/>
        <sz val="12"/>
        <rFont val="新細明體"/>
        <family val="1"/>
      </rPr>
      <t>年首</t>
    </r>
    <r>
      <rPr>
        <b/>
        <sz val="12"/>
        <rFont val="Times New Roman"/>
        <family val="1"/>
      </rPr>
      <t>8</t>
    </r>
    <r>
      <rPr>
        <b/>
        <sz val="12"/>
        <rFont val="新細明體"/>
        <family val="1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人纖短纖紗進口統計表</t>
    </r>
    <r>
      <rPr>
        <b/>
        <sz val="12"/>
        <rFont val="Times New Roman"/>
        <family val="1"/>
      </rPr>
      <t xml:space="preserve">     </t>
    </r>
  </si>
  <si>
    <r>
      <t xml:space="preserve">           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01-08</t>
    </r>
    <r>
      <rPr>
        <sz val="12"/>
        <rFont val="新細明體"/>
        <family val="1"/>
      </rPr>
      <t>月</t>
    </r>
  </si>
  <si>
    <t>102年1-9月</t>
  </si>
  <si>
    <r>
      <t>102</t>
    </r>
    <r>
      <rPr>
        <b/>
        <sz val="12"/>
        <rFont val="新細明體"/>
        <family val="1"/>
      </rPr>
      <t>年首</t>
    </r>
    <r>
      <rPr>
        <b/>
        <sz val="12"/>
        <rFont val="Times New Roman"/>
        <family val="1"/>
      </rPr>
      <t>9</t>
    </r>
    <r>
      <rPr>
        <b/>
        <sz val="12"/>
        <rFont val="新細明體"/>
        <family val="1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人纖短纖紗進口統計表</t>
    </r>
    <r>
      <rPr>
        <b/>
        <sz val="12"/>
        <rFont val="Times New Roman"/>
        <family val="1"/>
      </rPr>
      <t xml:space="preserve">     </t>
    </r>
  </si>
  <si>
    <t>102年01-10月</t>
  </si>
  <si>
    <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10</t>
    </r>
    <r>
      <rPr>
        <b/>
        <sz val="12"/>
        <rFont val="新細明體"/>
        <family val="1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人纖短纖紗進口統計表</t>
    </r>
    <r>
      <rPr>
        <b/>
        <sz val="12"/>
        <rFont val="Times New Roman"/>
        <family val="1"/>
      </rPr>
      <t xml:space="preserve">     </t>
    </r>
  </si>
  <si>
    <r>
      <t xml:space="preserve">           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01-09</t>
    </r>
    <r>
      <rPr>
        <sz val="12"/>
        <rFont val="新細明體"/>
        <family val="1"/>
      </rPr>
      <t>月</t>
    </r>
  </si>
  <si>
    <r>
      <t xml:space="preserve">          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01-10</t>
    </r>
    <r>
      <rPr>
        <sz val="12"/>
        <rFont val="新細明體"/>
        <family val="1"/>
      </rPr>
      <t>月</t>
    </r>
  </si>
  <si>
    <r>
      <t xml:space="preserve">           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01-11</t>
    </r>
    <r>
      <rPr>
        <sz val="12"/>
        <rFont val="新細明體"/>
        <family val="1"/>
      </rPr>
      <t>月</t>
    </r>
  </si>
  <si>
    <r>
      <t xml:space="preserve">          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01-12</t>
    </r>
    <r>
      <rPr>
        <sz val="12"/>
        <rFont val="新細明體"/>
        <family val="1"/>
      </rPr>
      <t>月</t>
    </r>
  </si>
  <si>
    <t>102年1-11月</t>
  </si>
  <si>
    <r>
      <t>102</t>
    </r>
    <r>
      <rPr>
        <b/>
        <sz val="12"/>
        <rFont val="新細明體"/>
        <family val="1"/>
      </rPr>
      <t>年首</t>
    </r>
    <r>
      <rPr>
        <b/>
        <sz val="12"/>
        <rFont val="Times New Roman"/>
        <family val="1"/>
      </rPr>
      <t>11</t>
    </r>
    <r>
      <rPr>
        <b/>
        <sz val="12"/>
        <rFont val="新細明體"/>
        <family val="1"/>
      </rPr>
      <t>月聚酯棉紗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人纖短纖紗進口統計表</t>
    </r>
    <r>
      <rPr>
        <b/>
        <sz val="12"/>
        <rFont val="Times New Roman"/>
        <family val="1"/>
      </rPr>
      <t xml:space="preserve">     </t>
    </r>
  </si>
  <si>
    <r>
      <t>102</t>
    </r>
    <r>
      <rPr>
        <b/>
        <sz val="12"/>
        <rFont val="新細明體"/>
        <family val="1"/>
      </rPr>
      <t>年度聚酯棉紗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亞克力紗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嫘縈棉紗</t>
    </r>
    <r>
      <rPr>
        <b/>
        <sz val="12"/>
        <rFont val="Times New Roman"/>
        <family val="1"/>
      </rPr>
      <t>\</t>
    </r>
    <r>
      <rPr>
        <b/>
        <sz val="12"/>
        <rFont val="新細明體"/>
        <family val="1"/>
      </rPr>
      <t>人纖短纖紗進口統計表</t>
    </r>
    <r>
      <rPr>
        <b/>
        <sz val="12"/>
        <rFont val="Times New Roman"/>
        <family val="1"/>
      </rPr>
      <t xml:space="preserve">     </t>
    </r>
  </si>
  <si>
    <t>101年1-12月</t>
  </si>
  <si>
    <t>102年1-12月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</si>
</sst>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#,##0_ "/>
    <numFmt numFmtId="179" formatCode="#,##0_);[Red]\(#,##0\)"/>
    <numFmt numFmtId="180" formatCode="_-* #,##0.0_-;\-* #,##0.0_-;_-* &quot;-&quot;??_-;_-@_-"/>
    <numFmt numFmtId="181" formatCode="_-* #,##0_-;\-* #,##0_-;_-* &quot;-&quot;??_-;_-@_-"/>
    <numFmt numFmtId="182" formatCode="0.000"/>
    <numFmt numFmtId="183" formatCode="0.0"/>
    <numFmt numFmtId="184" formatCode="_-* #,##0.0_-;\-* #,##0.0_-;_-* &quot;-&quot;?_-;_-@_-"/>
    <numFmt numFmtId="185" formatCode="0.000_ "/>
    <numFmt numFmtId="186" formatCode="0.00_ "/>
    <numFmt numFmtId="187" formatCode="0.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新細明體"/>
      <family val="1"/>
    </font>
    <font>
      <sz val="12"/>
      <color indexed="12"/>
      <name val="新細明體"/>
      <family val="1"/>
    </font>
    <font>
      <b/>
      <sz val="8"/>
      <name val="新細明體"/>
      <family val="1"/>
    </font>
    <font>
      <sz val="11"/>
      <name val="華康標楷體"/>
      <family val="1"/>
    </font>
    <font>
      <b/>
      <sz val="12"/>
      <name val="華康標楷體"/>
      <family val="1"/>
    </font>
    <font>
      <sz val="12"/>
      <name val="華康標楷體"/>
      <family val="1"/>
    </font>
    <font>
      <sz val="12"/>
      <name val="標楷體"/>
      <family val="4"/>
    </font>
    <font>
      <sz val="9"/>
      <name val="華康標楷體"/>
      <family val="1"/>
    </font>
    <font>
      <sz val="12"/>
      <name val="Sөũ"/>
      <family val="2"/>
    </font>
    <font>
      <sz val="12"/>
      <color indexed="63"/>
      <name val="Sөũ"/>
      <family val="2"/>
    </font>
    <font>
      <sz val="12"/>
      <color indexed="8"/>
      <name val="新細明體"/>
      <family val="1"/>
    </font>
    <font>
      <sz val="12"/>
      <name val="細明體"/>
      <family val="3"/>
    </font>
    <font>
      <sz val="10"/>
      <name val="華康標楷體"/>
      <family val="1"/>
    </font>
    <font>
      <sz val="12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81" fontId="0" fillId="0" borderId="1" xfId="15" applyNumberFormat="1" applyBorder="1" applyAlignment="1">
      <alignment/>
    </xf>
    <xf numFmtId="181" fontId="0" fillId="0" borderId="1" xfId="15" applyNumberFormat="1" applyFont="1" applyFill="1" applyBorder="1" applyAlignment="1">
      <alignment horizontal="right"/>
    </xf>
    <xf numFmtId="181" fontId="0" fillId="0" borderId="1" xfId="15" applyNumberFormat="1" applyFont="1" applyFill="1" applyBorder="1" applyAlignment="1">
      <alignment/>
    </xf>
    <xf numFmtId="0" fontId="0" fillId="0" borderId="3" xfId="0" applyBorder="1" applyAlignment="1">
      <alignment/>
    </xf>
    <xf numFmtId="49" fontId="2" fillId="0" borderId="3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9" fillId="0" borderId="1" xfId="0" applyFont="1" applyBorder="1" applyAlignment="1">
      <alignment horizontal="right"/>
    </xf>
    <xf numFmtId="181" fontId="0" fillId="0" borderId="1" xfId="0" applyNumberFormat="1" applyFont="1" applyBorder="1" applyAlignment="1">
      <alignment/>
    </xf>
    <xf numFmtId="181" fontId="0" fillId="0" borderId="1" xfId="0" applyNumberFormat="1" applyBorder="1" applyAlignment="1">
      <alignment/>
    </xf>
    <xf numFmtId="0" fontId="6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181" fontId="0" fillId="0" borderId="1" xfId="15" applyNumberFormat="1" applyFont="1" applyBorder="1" applyAlignment="1">
      <alignment/>
    </xf>
    <xf numFmtId="0" fontId="11" fillId="0" borderId="1" xfId="0" applyFont="1" applyBorder="1" applyAlignment="1">
      <alignment horizontal="right"/>
    </xf>
    <xf numFmtId="181" fontId="0" fillId="0" borderId="0" xfId="0" applyNumberFormat="1" applyAlignment="1">
      <alignment/>
    </xf>
    <xf numFmtId="181" fontId="6" fillId="0" borderId="0" xfId="0" applyNumberFormat="1" applyFont="1" applyAlignment="1">
      <alignment horizontal="centerContinuous"/>
    </xf>
    <xf numFmtId="181" fontId="0" fillId="0" borderId="1" xfId="0" applyNumberFormat="1" applyBorder="1" applyAlignment="1">
      <alignment horizontal="center" vertical="center"/>
    </xf>
    <xf numFmtId="181" fontId="0" fillId="2" borderId="5" xfId="0" applyNumberFormat="1" applyFill="1" applyBorder="1" applyAlignment="1">
      <alignment/>
    </xf>
    <xf numFmtId="181" fontId="0" fillId="0" borderId="2" xfId="0" applyNumberFormat="1" applyBorder="1" applyAlignment="1">
      <alignment/>
    </xf>
    <xf numFmtId="181" fontId="0" fillId="0" borderId="2" xfId="15" applyNumberFormat="1" applyBorder="1" applyAlignment="1">
      <alignment/>
    </xf>
    <xf numFmtId="181" fontId="0" fillId="0" borderId="1" xfId="15" applyNumberFormat="1" applyBorder="1" applyAlignment="1">
      <alignment/>
    </xf>
    <xf numFmtId="181" fontId="0" fillId="2" borderId="5" xfId="15" applyNumberFormat="1" applyFill="1" applyBorder="1" applyAlignment="1">
      <alignment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Continuous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81" fontId="14" fillId="0" borderId="1" xfId="15" applyNumberFormat="1" applyFont="1" applyFill="1" applyBorder="1" applyAlignment="1">
      <alignment horizontal="right"/>
    </xf>
    <xf numFmtId="181" fontId="14" fillId="0" borderId="1" xfId="15" applyNumberFormat="1" applyFont="1" applyFill="1" applyBorder="1" applyAlignment="1">
      <alignment/>
    </xf>
    <xf numFmtId="181" fontId="14" fillId="0" borderId="1" xfId="15" applyNumberFormat="1" applyFont="1" applyBorder="1" applyAlignment="1">
      <alignment/>
    </xf>
    <xf numFmtId="0" fontId="14" fillId="0" borderId="3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4" fillId="0" borderId="2" xfId="0" applyFont="1" applyBorder="1" applyAlignment="1">
      <alignment/>
    </xf>
    <xf numFmtId="0" fontId="12" fillId="0" borderId="0" xfId="0" applyFont="1" applyAlignment="1">
      <alignment/>
    </xf>
    <xf numFmtId="10" fontId="12" fillId="0" borderId="1" xfId="17" applyNumberFormat="1" applyFont="1" applyBorder="1" applyAlignment="1">
      <alignment horizontal="center" vertical="center"/>
    </xf>
    <xf numFmtId="181" fontId="14" fillId="0" borderId="2" xfId="15" applyNumberFormat="1" applyFont="1" applyBorder="1" applyAlignment="1">
      <alignment/>
    </xf>
    <xf numFmtId="181" fontId="14" fillId="0" borderId="1" xfId="15" applyNumberFormat="1" applyFont="1" applyBorder="1" applyAlignment="1">
      <alignment/>
    </xf>
    <xf numFmtId="181" fontId="14" fillId="2" borderId="5" xfId="15" applyNumberFormat="1" applyFont="1" applyFill="1" applyBorder="1" applyAlignment="1">
      <alignment/>
    </xf>
    <xf numFmtId="17" fontId="15" fillId="0" borderId="0" xfId="0" applyNumberFormat="1" applyFont="1" applyAlignment="1">
      <alignment/>
    </xf>
    <xf numFmtId="10" fontId="16" fillId="0" borderId="1" xfId="17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81" fontId="0" fillId="0" borderId="3" xfId="15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7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81" fontId="0" fillId="0" borderId="1" xfId="15" applyNumberFormat="1" applyFont="1" applyBorder="1" applyAlignment="1">
      <alignment/>
    </xf>
    <xf numFmtId="181" fontId="0" fillId="0" borderId="2" xfId="15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181" fontId="0" fillId="2" borderId="5" xfId="15" applyNumberFormat="1" applyFont="1" applyFill="1" applyBorder="1" applyAlignment="1">
      <alignment/>
    </xf>
    <xf numFmtId="181" fontId="0" fillId="0" borderId="1" xfId="15" applyNumberFormat="1" applyFont="1" applyBorder="1" applyAlignment="1">
      <alignment/>
    </xf>
    <xf numFmtId="181" fontId="0" fillId="0" borderId="6" xfId="15" applyNumberFormat="1" applyFont="1" applyFill="1" applyBorder="1" applyAlignment="1">
      <alignment/>
    </xf>
    <xf numFmtId="0" fontId="20" fillId="0" borderId="1" xfId="0" applyFont="1" applyBorder="1" applyAlignment="1">
      <alignment horizontal="centerContinuous"/>
    </xf>
    <xf numFmtId="181" fontId="14" fillId="2" borderId="5" xfId="15" applyNumberFormat="1" applyFont="1" applyFill="1" applyBorder="1" applyAlignment="1">
      <alignment/>
    </xf>
    <xf numFmtId="181" fontId="14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10" fontId="21" fillId="0" borderId="1" xfId="17" applyNumberFormat="1" applyFont="1" applyBorder="1" applyAlignment="1">
      <alignment horizontal="center" vertical="center"/>
    </xf>
    <xf numFmtId="181" fontId="10" fillId="0" borderId="1" xfId="0" applyNumberFormat="1" applyFont="1" applyBorder="1" applyAlignment="1">
      <alignment/>
    </xf>
    <xf numFmtId="181" fontId="0" fillId="0" borderId="2" xfId="15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181" fontId="0" fillId="0" borderId="1" xfId="15" applyNumberFormat="1" applyFont="1" applyBorder="1" applyAlignment="1">
      <alignment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1" fontId="22" fillId="0" borderId="1" xfId="15" applyNumberFormat="1" applyFont="1" applyBorder="1" applyAlignment="1">
      <alignment/>
    </xf>
    <xf numFmtId="181" fontId="22" fillId="0" borderId="2" xfId="15" applyNumberFormat="1" applyFont="1" applyBorder="1" applyAlignment="1">
      <alignment/>
    </xf>
    <xf numFmtId="181" fontId="22" fillId="0" borderId="1" xfId="15" applyNumberFormat="1" applyFont="1" applyBorder="1" applyAlignment="1">
      <alignment/>
    </xf>
    <xf numFmtId="181" fontId="22" fillId="0" borderId="6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超連結" xfId="20"/>
    <cellStyle name="隨後的超連結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25">
      <selection activeCell="C46" sqref="C46"/>
    </sheetView>
  </sheetViews>
  <sheetFormatPr defaultColWidth="9.00390625" defaultRowHeight="16.5"/>
  <cols>
    <col min="1" max="1" width="21.00390625" style="0" customWidth="1"/>
    <col min="2" max="2" width="12.875" style="0" customWidth="1"/>
    <col min="3" max="3" width="14.125" style="0" customWidth="1"/>
    <col min="4" max="4" width="12.875" style="0" customWidth="1"/>
    <col min="5" max="5" width="14.125" style="0" customWidth="1"/>
    <col min="6" max="7" width="8.625" style="37" customWidth="1"/>
  </cols>
  <sheetData>
    <row r="1" spans="1:7" ht="25.5" customHeight="1">
      <c r="A1" s="71" t="s">
        <v>98</v>
      </c>
      <c r="B1" s="23"/>
      <c r="C1" s="23"/>
      <c r="D1" s="23"/>
      <c r="E1" s="23"/>
      <c r="F1" s="36"/>
      <c r="G1" s="36"/>
    </row>
    <row r="3" spans="1:7" ht="21.75" customHeight="1">
      <c r="A3" s="1"/>
      <c r="B3" s="39" t="s">
        <v>100</v>
      </c>
      <c r="C3" s="24"/>
      <c r="D3" s="39" t="s">
        <v>99</v>
      </c>
      <c r="E3" s="24"/>
      <c r="F3" s="78" t="s">
        <v>39</v>
      </c>
      <c r="G3" s="79"/>
    </row>
    <row r="4" spans="1:7" s="9" customFormat="1" ht="29.25" customHeight="1">
      <c r="A4" s="8" t="s">
        <v>0</v>
      </c>
      <c r="B4" s="8" t="s">
        <v>1</v>
      </c>
      <c r="C4" s="8" t="s">
        <v>2</v>
      </c>
      <c r="D4" s="8" t="s">
        <v>1</v>
      </c>
      <c r="E4" s="8" t="s">
        <v>2</v>
      </c>
      <c r="F4" s="35" t="s">
        <v>40</v>
      </c>
      <c r="G4" s="35" t="s">
        <v>41</v>
      </c>
    </row>
    <row r="5" spans="1:7" ht="21.75" customHeight="1">
      <c r="A5" s="1" t="s">
        <v>3</v>
      </c>
      <c r="B5" s="43">
        <f>SUM('公式'!X5)</f>
        <v>11762589</v>
      </c>
      <c r="C5" s="43">
        <f>SUM('公式'!Y5)</f>
        <v>31730600</v>
      </c>
      <c r="D5" s="14">
        <v>7586855</v>
      </c>
      <c r="E5" s="14">
        <v>20282100</v>
      </c>
      <c r="F5" s="50">
        <f aca="true" t="shared" si="0" ref="F5:G10">SUM(B5/D5-1)</f>
        <v>0.5503906427630421</v>
      </c>
      <c r="G5" s="50">
        <f t="shared" si="0"/>
        <v>0.5644632459163499</v>
      </c>
    </row>
    <row r="6" spans="1:7" ht="21.75" customHeight="1">
      <c r="A6" s="1" t="s">
        <v>4</v>
      </c>
      <c r="B6" s="43">
        <f>SUM('公式'!X8)</f>
        <v>2246276</v>
      </c>
      <c r="C6" s="43">
        <f>SUM('公式'!Y8)</f>
        <v>5888600</v>
      </c>
      <c r="D6" s="57">
        <v>880412</v>
      </c>
      <c r="E6" s="58">
        <v>2149200</v>
      </c>
      <c r="F6" s="50">
        <f t="shared" si="0"/>
        <v>1.5513918483619031</v>
      </c>
      <c r="G6" s="50">
        <f t="shared" si="0"/>
        <v>1.7399032198027173</v>
      </c>
    </row>
    <row r="7" spans="1:7" ht="21.75" customHeight="1">
      <c r="A7" s="1" t="s">
        <v>5</v>
      </c>
      <c r="B7" s="43">
        <f>SUM('公式'!X10)</f>
        <v>62002</v>
      </c>
      <c r="C7" s="43">
        <f>SUM('公式'!Y10)</f>
        <v>895100</v>
      </c>
      <c r="D7" s="59">
        <v>40108</v>
      </c>
      <c r="E7" s="60">
        <v>644300</v>
      </c>
      <c r="F7" s="50">
        <f t="shared" si="0"/>
        <v>0.54587613443702</v>
      </c>
      <c r="G7" s="50">
        <f t="shared" si="0"/>
        <v>0.3892596616483004</v>
      </c>
    </row>
    <row r="8" spans="1:7" ht="21.75" customHeight="1">
      <c r="A8" s="1" t="s">
        <v>6</v>
      </c>
      <c r="B8" s="43">
        <f>SUM('公式'!X12)</f>
        <v>1245248</v>
      </c>
      <c r="C8" s="43">
        <f>SUM('公式'!Y12)</f>
        <v>2618100</v>
      </c>
      <c r="D8" s="59">
        <v>853412</v>
      </c>
      <c r="E8" s="60">
        <v>1473100</v>
      </c>
      <c r="F8" s="50">
        <f t="shared" si="0"/>
        <v>0.4591404854864942</v>
      </c>
      <c r="G8" s="50">
        <f t="shared" si="0"/>
        <v>0.7772724187088453</v>
      </c>
    </row>
    <row r="9" spans="1:7" ht="21.75" customHeight="1">
      <c r="A9" s="1" t="s">
        <v>7</v>
      </c>
      <c r="B9" s="43">
        <f>SUM('公式'!X14)</f>
        <v>1081686</v>
      </c>
      <c r="C9" s="43">
        <f>SUM('公式'!Y14)</f>
        <v>2904600</v>
      </c>
      <c r="D9" s="59">
        <v>966773</v>
      </c>
      <c r="E9" s="60">
        <v>2739600</v>
      </c>
      <c r="F9" s="50">
        <f t="shared" si="0"/>
        <v>0.11886244237271826</v>
      </c>
      <c r="G9" s="50">
        <f t="shared" si="0"/>
        <v>0.06022777047744188</v>
      </c>
    </row>
    <row r="10" spans="1:7" ht="23.25" customHeight="1">
      <c r="A10" s="5" t="s">
        <v>8</v>
      </c>
      <c r="B10" s="61">
        <f>SUM(B5:B9)</f>
        <v>16397801</v>
      </c>
      <c r="C10" s="61">
        <f>SUM(C5:C9)</f>
        <v>44037000</v>
      </c>
      <c r="D10" s="61">
        <f>SUM(D5:D9)</f>
        <v>10327560</v>
      </c>
      <c r="E10" s="61">
        <f>SUM(E5:E9)</f>
        <v>27288300</v>
      </c>
      <c r="F10" s="50">
        <f t="shared" si="0"/>
        <v>0.5877710708047206</v>
      </c>
      <c r="G10" s="50">
        <f t="shared" si="0"/>
        <v>0.613768538164708</v>
      </c>
    </row>
    <row r="11" spans="1:7" ht="11.25" customHeight="1">
      <c r="A11" s="6"/>
      <c r="B11" s="7"/>
      <c r="C11" s="7"/>
      <c r="D11" s="7"/>
      <c r="E11" s="7"/>
      <c r="F11" s="47"/>
      <c r="G11" s="47"/>
    </row>
    <row r="12" spans="1:7" ht="21.75" customHeight="1">
      <c r="A12" s="4" t="s">
        <v>9</v>
      </c>
      <c r="B12" s="43">
        <f>SUM('公式'!X20)</f>
        <v>1566441</v>
      </c>
      <c r="C12" s="43">
        <f>SUM('公式'!Y20)</f>
        <v>5620000</v>
      </c>
      <c r="D12" s="62">
        <v>1960607</v>
      </c>
      <c r="E12" s="62">
        <v>7247200</v>
      </c>
      <c r="F12" s="50">
        <f aca="true" t="shared" si="1" ref="F12:G16">SUM(B12/D12-1)</f>
        <v>-0.20104284030404873</v>
      </c>
      <c r="G12" s="50">
        <f t="shared" si="1"/>
        <v>-0.22452809360856607</v>
      </c>
    </row>
    <row r="13" spans="1:7" ht="21.75" customHeight="1">
      <c r="A13" s="1" t="s">
        <v>10</v>
      </c>
      <c r="B13" s="43">
        <f>SUM('公式'!X23)</f>
        <v>72113</v>
      </c>
      <c r="C13" s="43">
        <f>SUM('公式'!Y23)</f>
        <v>476300</v>
      </c>
      <c r="D13" s="63">
        <v>88411</v>
      </c>
      <c r="E13" s="64">
        <v>667700</v>
      </c>
      <c r="F13" s="50">
        <f t="shared" si="1"/>
        <v>-0.1843435771566887</v>
      </c>
      <c r="G13" s="50">
        <f t="shared" si="1"/>
        <v>-0.28665568369028005</v>
      </c>
    </row>
    <row r="14" spans="1:7" ht="21.75" customHeight="1">
      <c r="A14" s="1" t="s">
        <v>11</v>
      </c>
      <c r="B14" s="43">
        <f>SUM('公式'!X25)</f>
        <v>1594</v>
      </c>
      <c r="C14" s="43">
        <f>SUM('公式'!Y25)</f>
        <v>14100</v>
      </c>
      <c r="D14" s="63">
        <v>1567</v>
      </c>
      <c r="E14" s="64">
        <v>14200</v>
      </c>
      <c r="F14" s="50">
        <f t="shared" si="1"/>
        <v>0.01723037651563497</v>
      </c>
      <c r="G14" s="50">
        <f t="shared" si="1"/>
        <v>-0.007042253521126751</v>
      </c>
    </row>
    <row r="15" spans="1:7" ht="21.75" customHeight="1">
      <c r="A15" s="1" t="s">
        <v>12</v>
      </c>
      <c r="B15" s="43">
        <f>SUM('公式'!X27)</f>
        <v>163778</v>
      </c>
      <c r="C15" s="43">
        <f>SUM('公式'!Y27)</f>
        <v>731400</v>
      </c>
      <c r="D15" s="63">
        <v>225599</v>
      </c>
      <c r="E15" s="64">
        <v>1169500</v>
      </c>
      <c r="F15" s="50">
        <f t="shared" si="1"/>
        <v>-0.274030469993218</v>
      </c>
      <c r="G15" s="50">
        <f t="shared" si="1"/>
        <v>-0.37460453185121845</v>
      </c>
    </row>
    <row r="16" spans="1:7" ht="21.75" customHeight="1">
      <c r="A16" s="5" t="s">
        <v>8</v>
      </c>
      <c r="B16" s="61">
        <f>SUM(B12:B15)</f>
        <v>1803926</v>
      </c>
      <c r="C16" s="61">
        <f>SUM(C12:C15)</f>
        <v>6841800</v>
      </c>
      <c r="D16" s="61">
        <f>SUM(D12:D15)</f>
        <v>2276184</v>
      </c>
      <c r="E16" s="61">
        <f>SUM(E12:E15)</f>
        <v>9098600</v>
      </c>
      <c r="F16" s="50">
        <f t="shared" si="1"/>
        <v>-0.20747795433058136</v>
      </c>
      <c r="G16" s="50">
        <f t="shared" si="1"/>
        <v>-0.24803815971687948</v>
      </c>
    </row>
    <row r="17" spans="1:7" ht="11.25" customHeight="1">
      <c r="A17" s="6"/>
      <c r="B17" s="7"/>
      <c r="C17" s="7"/>
      <c r="D17" s="7"/>
      <c r="E17" s="7"/>
      <c r="F17" s="47"/>
      <c r="G17" s="47"/>
    </row>
    <row r="18" spans="1:7" ht="21.75" customHeight="1">
      <c r="A18" s="1" t="s">
        <v>13</v>
      </c>
      <c r="B18" s="44">
        <f>SUM('公式'!X31)</f>
        <v>753043</v>
      </c>
      <c r="C18" s="44">
        <f>SUM('公式'!Y31)</f>
        <v>2142900</v>
      </c>
      <c r="D18" s="61">
        <v>697531</v>
      </c>
      <c r="E18" s="61">
        <v>2187500</v>
      </c>
      <c r="F18" s="50">
        <f aca="true" t="shared" si="2" ref="F18:G22">SUM(B18/D18-1)</f>
        <v>0.07958355972709463</v>
      </c>
      <c r="G18" s="50">
        <f t="shared" si="2"/>
        <v>-0.020388571428571423</v>
      </c>
    </row>
    <row r="19" spans="1:7" ht="21.75" customHeight="1">
      <c r="A19" s="1" t="s">
        <v>14</v>
      </c>
      <c r="B19" s="44">
        <f>SUM('公式'!X34)</f>
        <v>49138</v>
      </c>
      <c r="C19" s="44">
        <f>SUM('公式'!Y34)</f>
        <v>421600</v>
      </c>
      <c r="D19" s="61">
        <v>19614</v>
      </c>
      <c r="E19" s="61">
        <v>141500</v>
      </c>
      <c r="F19" s="50">
        <f t="shared" si="2"/>
        <v>1.5052513510757621</v>
      </c>
      <c r="G19" s="50">
        <f t="shared" si="2"/>
        <v>1.979505300353357</v>
      </c>
    </row>
    <row r="20" spans="1:7" ht="21.75" customHeight="1">
      <c r="A20" s="1" t="s">
        <v>15</v>
      </c>
      <c r="B20" s="44">
        <f>SUM('公式'!X38)</f>
        <v>7481</v>
      </c>
      <c r="C20" s="44">
        <f>SUM('公式'!Y38)</f>
        <v>158600</v>
      </c>
      <c r="D20" s="61">
        <v>6573</v>
      </c>
      <c r="E20" s="61">
        <v>101100</v>
      </c>
      <c r="F20" s="50">
        <f t="shared" si="2"/>
        <v>0.1381408793549368</v>
      </c>
      <c r="G20" s="50">
        <f t="shared" si="2"/>
        <v>0.5687438180019782</v>
      </c>
    </row>
    <row r="21" spans="1:7" ht="21.75" customHeight="1">
      <c r="A21" s="1" t="s">
        <v>16</v>
      </c>
      <c r="B21" s="44">
        <f>SUM('公式'!X41)</f>
        <v>666142</v>
      </c>
      <c r="C21" s="44">
        <f>SUM('公式'!Y41)</f>
        <v>2810400</v>
      </c>
      <c r="D21" s="61">
        <v>916442</v>
      </c>
      <c r="E21" s="61">
        <v>4040700</v>
      </c>
      <c r="F21" s="50">
        <f t="shared" si="2"/>
        <v>-0.273121485047608</v>
      </c>
      <c r="G21" s="50">
        <f t="shared" si="2"/>
        <v>-0.3044769470636276</v>
      </c>
    </row>
    <row r="22" spans="1:7" ht="21.75" customHeight="1">
      <c r="A22" s="5" t="s">
        <v>8</v>
      </c>
      <c r="B22" s="61">
        <f>SUM(B18:B21)</f>
        <v>1475804</v>
      </c>
      <c r="C22" s="61">
        <f>SUM(C18:C21)</f>
        <v>5533500</v>
      </c>
      <c r="D22" s="61">
        <f>SUM(D18:D21)</f>
        <v>1640160</v>
      </c>
      <c r="E22" s="61">
        <f>SUM(E18:E21)</f>
        <v>6470800</v>
      </c>
      <c r="F22" s="50">
        <f t="shared" si="2"/>
        <v>-0.10020729684908791</v>
      </c>
      <c r="G22" s="50">
        <f t="shared" si="2"/>
        <v>-0.14485071397663352</v>
      </c>
    </row>
    <row r="23" spans="1:7" ht="11.25" customHeight="1">
      <c r="A23" s="6"/>
      <c r="B23" s="65"/>
      <c r="C23" s="65"/>
      <c r="D23" s="65"/>
      <c r="E23" s="65"/>
      <c r="F23" s="47"/>
      <c r="G23" s="47"/>
    </row>
    <row r="24" spans="1:7" ht="21.75" customHeight="1">
      <c r="A24" s="1" t="s">
        <v>17</v>
      </c>
      <c r="B24" s="44">
        <f>SUM('公式'!X46)</f>
        <v>19796</v>
      </c>
      <c r="C24" s="44">
        <f>SUM('公式'!Y46)</f>
        <v>235100</v>
      </c>
      <c r="D24" s="66">
        <v>88389</v>
      </c>
      <c r="E24" s="66">
        <v>446600</v>
      </c>
      <c r="F24" s="50">
        <f aca="true" t="shared" si="3" ref="F24:G27">SUM(B24/D24-1)</f>
        <v>-0.7760354795279956</v>
      </c>
      <c r="G24" s="50">
        <f t="shared" si="3"/>
        <v>-0.47357814599193915</v>
      </c>
    </row>
    <row r="25" spans="1:7" ht="21.75" customHeight="1">
      <c r="A25" s="1" t="s">
        <v>18</v>
      </c>
      <c r="B25" s="70">
        <f>SUM('公式'!X50)</f>
        <v>405742</v>
      </c>
      <c r="C25" s="70">
        <f>SUM('公式'!Y50)</f>
        <v>7659300</v>
      </c>
      <c r="D25" s="66">
        <v>375810</v>
      </c>
      <c r="E25" s="66">
        <v>8324200</v>
      </c>
      <c r="F25" s="50">
        <f t="shared" si="3"/>
        <v>0.07964662994598326</v>
      </c>
      <c r="G25" s="50">
        <f t="shared" si="3"/>
        <v>-0.07987554359578097</v>
      </c>
    </row>
    <row r="26" spans="1:7" ht="21.75" customHeight="1">
      <c r="A26" s="1" t="s">
        <v>19</v>
      </c>
      <c r="B26" s="44">
        <f>SUM('公式'!X55)</f>
        <v>314499</v>
      </c>
      <c r="C26" s="44">
        <f>SUM('公式'!Y55)</f>
        <v>1160100</v>
      </c>
      <c r="D26" s="66">
        <v>237935</v>
      </c>
      <c r="E26" s="66">
        <v>1169700</v>
      </c>
      <c r="F26" s="50">
        <f t="shared" si="3"/>
        <v>0.32178536154832194</v>
      </c>
      <c r="G26" s="50">
        <f t="shared" si="3"/>
        <v>-0.008207232623749672</v>
      </c>
    </row>
    <row r="27" spans="1:7" ht="21.75" customHeight="1">
      <c r="A27" s="5" t="s">
        <v>8</v>
      </c>
      <c r="B27" s="61">
        <f>SUM(B24:B26)</f>
        <v>740037</v>
      </c>
      <c r="C27" s="61">
        <f>SUM(C24:C26)</f>
        <v>9054500</v>
      </c>
      <c r="D27" s="61">
        <f>SUM(D24:D26)</f>
        <v>702134</v>
      </c>
      <c r="E27" s="61">
        <f>SUM(E24:E26)</f>
        <v>9940500</v>
      </c>
      <c r="F27" s="50">
        <f t="shared" si="3"/>
        <v>0.05398257312706689</v>
      </c>
      <c r="G27" s="50">
        <f t="shared" si="3"/>
        <v>-0.08913032543634625</v>
      </c>
    </row>
    <row r="28" spans="1:7" ht="11.25" customHeight="1">
      <c r="A28" s="6"/>
      <c r="B28" s="7"/>
      <c r="C28" s="7"/>
      <c r="D28" s="7"/>
      <c r="E28" s="7"/>
      <c r="F28" s="47"/>
      <c r="G28" s="47"/>
    </row>
    <row r="29" spans="1:7" ht="33" customHeight="1">
      <c r="A29" s="11" t="s">
        <v>20</v>
      </c>
      <c r="B29" s="11"/>
      <c r="C29" s="11"/>
      <c r="D29" s="11"/>
      <c r="E29" s="11"/>
      <c r="F29" s="49"/>
      <c r="G29" s="49"/>
    </row>
    <row r="30" spans="1:7" ht="16.5">
      <c r="A30" s="12" t="s">
        <v>37</v>
      </c>
      <c r="B30" s="11"/>
      <c r="C30" s="11"/>
      <c r="D30" s="11"/>
      <c r="E30" s="11"/>
      <c r="F30" s="49"/>
      <c r="G30" s="49"/>
    </row>
    <row r="31" spans="1:7" ht="16.5">
      <c r="A31" s="11" t="s">
        <v>21</v>
      </c>
      <c r="B31" s="11"/>
      <c r="C31" s="11"/>
      <c r="D31" s="11"/>
      <c r="E31" s="11"/>
      <c r="F31" s="49"/>
      <c r="G31" s="49"/>
    </row>
    <row r="32" spans="1:7" ht="16.5">
      <c r="A32" s="11" t="s">
        <v>22</v>
      </c>
      <c r="B32" s="11"/>
      <c r="C32" s="11"/>
      <c r="D32" s="11"/>
      <c r="E32" s="11"/>
      <c r="F32" s="49"/>
      <c r="G32" s="49"/>
    </row>
    <row r="33" spans="1:7" ht="16.5">
      <c r="A33" s="11" t="s">
        <v>29</v>
      </c>
      <c r="B33" s="11"/>
      <c r="C33" s="11"/>
      <c r="D33" s="11"/>
      <c r="E33" s="11"/>
      <c r="F33" s="49"/>
      <c r="G33" s="49"/>
    </row>
    <row r="34" spans="1:7" ht="16.5">
      <c r="A34" s="11" t="s">
        <v>23</v>
      </c>
      <c r="B34" s="11"/>
      <c r="C34" s="11"/>
      <c r="D34" s="11"/>
      <c r="E34" s="11"/>
      <c r="F34" s="49"/>
      <c r="G34" s="49"/>
    </row>
    <row r="35" spans="1:7" ht="16.5">
      <c r="A35" s="11" t="s">
        <v>24</v>
      </c>
      <c r="B35" s="11"/>
      <c r="C35" s="11"/>
      <c r="D35" s="11"/>
      <c r="E35" s="11"/>
      <c r="F35" s="49"/>
      <c r="G35" s="49"/>
    </row>
    <row r="36" spans="1:7" ht="16.5">
      <c r="A36" s="11" t="s">
        <v>25</v>
      </c>
      <c r="B36" s="11"/>
      <c r="C36" s="11"/>
      <c r="D36" s="11"/>
      <c r="E36" s="11"/>
      <c r="F36" s="49"/>
      <c r="G36" s="49"/>
    </row>
    <row r="37" spans="1:7" ht="16.5">
      <c r="A37" s="11" t="s">
        <v>26</v>
      </c>
      <c r="B37" s="11"/>
      <c r="C37" s="11"/>
      <c r="D37" s="11"/>
      <c r="E37" s="11"/>
      <c r="F37" s="49"/>
      <c r="G37" s="49"/>
    </row>
    <row r="38" spans="1:7" ht="16.5">
      <c r="A38" s="11" t="s">
        <v>27</v>
      </c>
      <c r="B38" s="11"/>
      <c r="C38" s="11"/>
      <c r="D38" s="11"/>
      <c r="E38" s="11"/>
      <c r="F38" s="49"/>
      <c r="G38" s="49"/>
    </row>
    <row r="39" spans="1:7" ht="16.5">
      <c r="A39" s="11" t="s">
        <v>28</v>
      </c>
      <c r="B39" s="11"/>
      <c r="C39" s="11"/>
      <c r="D39" s="11"/>
      <c r="E39" s="11"/>
      <c r="F39" s="49"/>
      <c r="G39" s="49"/>
    </row>
    <row r="41" spans="2:5" ht="16.5">
      <c r="B41" s="27">
        <f>SUM(B10+B16+B22+B27)</f>
        <v>20417568</v>
      </c>
      <c r="C41" s="27">
        <f>SUM(C10+C16+C22+C27)</f>
        <v>65466800</v>
      </c>
      <c r="D41" s="27">
        <f>SUM(D10+D16+D22+D27)</f>
        <v>14946038</v>
      </c>
      <c r="E41" s="27">
        <f>SUM(E10+E16+E22+E27)</f>
        <v>52798200</v>
      </c>
    </row>
    <row r="42" spans="6:7" ht="16.5">
      <c r="F42"/>
      <c r="G42"/>
    </row>
  </sheetData>
  <mergeCells count="1">
    <mergeCell ref="F3:G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E44" sqref="E44"/>
    </sheetView>
  </sheetViews>
  <sheetFormatPr defaultColWidth="9.00390625" defaultRowHeight="16.5"/>
  <cols>
    <col min="1" max="1" width="21.00390625" style="0" customWidth="1"/>
    <col min="2" max="2" width="12.875" style="0" customWidth="1"/>
    <col min="3" max="3" width="14.125" style="0" customWidth="1"/>
    <col min="4" max="4" width="12.875" style="0" customWidth="1"/>
    <col min="5" max="5" width="14.125" style="0" customWidth="1"/>
    <col min="6" max="7" width="8.625" style="37" customWidth="1"/>
  </cols>
  <sheetData>
    <row r="1" spans="1:7" ht="25.5" customHeight="1">
      <c r="A1" s="71" t="s">
        <v>86</v>
      </c>
      <c r="B1" s="23"/>
      <c r="C1" s="23"/>
      <c r="D1" s="23"/>
      <c r="E1" s="23"/>
      <c r="F1" s="36"/>
      <c r="G1" s="36"/>
    </row>
    <row r="3" spans="1:7" ht="21.75" customHeight="1">
      <c r="A3" s="1"/>
      <c r="B3" s="39" t="s">
        <v>85</v>
      </c>
      <c r="C3" s="24"/>
      <c r="D3" s="39" t="s">
        <v>59</v>
      </c>
      <c r="E3" s="24"/>
      <c r="F3" s="78" t="s">
        <v>39</v>
      </c>
      <c r="G3" s="79"/>
    </row>
    <row r="4" spans="1:7" s="9" customFormat="1" ht="29.25" customHeight="1">
      <c r="A4" s="8" t="s">
        <v>0</v>
      </c>
      <c r="B4" s="8" t="s">
        <v>1</v>
      </c>
      <c r="C4" s="8" t="s">
        <v>2</v>
      </c>
      <c r="D4" s="8" t="s">
        <v>1</v>
      </c>
      <c r="E4" s="8" t="s">
        <v>2</v>
      </c>
      <c r="F4" s="35" t="s">
        <v>40</v>
      </c>
      <c r="G4" s="35" t="s">
        <v>41</v>
      </c>
    </row>
    <row r="5" spans="1:7" ht="21.75" customHeight="1">
      <c r="A5" s="1" t="s">
        <v>3</v>
      </c>
      <c r="B5" s="14">
        <f>SUM('公式'!P5)</f>
        <v>7912452</v>
      </c>
      <c r="C5" s="14">
        <f>SUM('公式'!Q5)</f>
        <v>21135000</v>
      </c>
      <c r="D5" s="14">
        <v>4853487</v>
      </c>
      <c r="E5" s="14">
        <v>13065300</v>
      </c>
      <c r="F5" s="50">
        <f aca="true" t="shared" si="0" ref="F5:G10">SUM(B5/D5-1)</f>
        <v>0.6302612946114825</v>
      </c>
      <c r="G5" s="50">
        <f t="shared" si="0"/>
        <v>0.6176436821198135</v>
      </c>
    </row>
    <row r="6" spans="1:7" ht="21.75" customHeight="1">
      <c r="A6" s="1" t="s">
        <v>4</v>
      </c>
      <c r="B6" s="14">
        <f>SUM('公式'!P8)</f>
        <v>1570428</v>
      </c>
      <c r="C6" s="14">
        <f>SUM('公式'!Q8)</f>
        <v>4179400</v>
      </c>
      <c r="D6" s="15">
        <v>633814</v>
      </c>
      <c r="E6" s="15">
        <v>1554400</v>
      </c>
      <c r="F6" s="50">
        <f t="shared" si="0"/>
        <v>1.4777426816069066</v>
      </c>
      <c r="G6" s="50">
        <f t="shared" si="0"/>
        <v>1.6887545033453422</v>
      </c>
    </row>
    <row r="7" spans="1:7" ht="21.75" customHeight="1">
      <c r="A7" s="1" t="s">
        <v>5</v>
      </c>
      <c r="B7" s="14">
        <f>SUM('公式'!P10)</f>
        <v>52804</v>
      </c>
      <c r="C7" s="14">
        <f>SUM('公式'!Q10)</f>
        <v>778000</v>
      </c>
      <c r="D7" s="13">
        <v>25302</v>
      </c>
      <c r="E7" s="13">
        <v>391200</v>
      </c>
      <c r="F7" s="50">
        <f t="shared" si="0"/>
        <v>1.08694964824915</v>
      </c>
      <c r="G7" s="50">
        <f t="shared" si="0"/>
        <v>0.9887525562372188</v>
      </c>
    </row>
    <row r="8" spans="1:7" ht="21.75" customHeight="1">
      <c r="A8" s="1" t="s">
        <v>6</v>
      </c>
      <c r="B8" s="14">
        <f>SUM('公式'!P12)</f>
        <v>853519</v>
      </c>
      <c r="C8" s="14">
        <f>SUM('公式'!Q12)</f>
        <v>1974500</v>
      </c>
      <c r="D8" s="13">
        <v>475044</v>
      </c>
      <c r="E8" s="13">
        <v>759100</v>
      </c>
      <c r="F8" s="50">
        <f t="shared" si="0"/>
        <v>0.7967156726534805</v>
      </c>
      <c r="G8" s="50">
        <f t="shared" si="0"/>
        <v>1.6011065735739693</v>
      </c>
    </row>
    <row r="9" spans="1:7" ht="21.75" customHeight="1">
      <c r="A9" s="1" t="s">
        <v>7</v>
      </c>
      <c r="B9" s="14">
        <f>SUM('公式'!P14)</f>
        <v>808170</v>
      </c>
      <c r="C9" s="14">
        <f>SUM('公式'!Q14)</f>
        <v>2236800</v>
      </c>
      <c r="D9" s="13">
        <v>669833</v>
      </c>
      <c r="E9" s="13">
        <v>1804200</v>
      </c>
      <c r="F9" s="50">
        <f t="shared" si="0"/>
        <v>0.20652461135835343</v>
      </c>
      <c r="G9" s="50">
        <f t="shared" si="0"/>
        <v>0.23977386099102094</v>
      </c>
    </row>
    <row r="10" spans="1:7" ht="23.25" customHeight="1">
      <c r="A10" s="5" t="s">
        <v>8</v>
      </c>
      <c r="B10" s="13">
        <f>SUM(B5:B9)</f>
        <v>11197373</v>
      </c>
      <c r="C10" s="13">
        <f>SUM(C5:C9)</f>
        <v>30303700</v>
      </c>
      <c r="D10" s="13">
        <f>SUM(D5:D9)</f>
        <v>6657480</v>
      </c>
      <c r="E10" s="13">
        <f>SUM(E5:E9)</f>
        <v>17574200</v>
      </c>
      <c r="F10" s="50">
        <f t="shared" si="0"/>
        <v>0.6819236407769906</v>
      </c>
      <c r="G10" s="50">
        <f t="shared" si="0"/>
        <v>0.7243288456942563</v>
      </c>
    </row>
    <row r="11" spans="1:7" ht="11.25" customHeight="1">
      <c r="A11" s="6"/>
      <c r="B11" s="7"/>
      <c r="C11" s="7"/>
      <c r="D11" s="7"/>
      <c r="E11" s="7"/>
      <c r="F11" s="47"/>
      <c r="G11" s="47"/>
    </row>
    <row r="12" spans="1:7" ht="21.75" customHeight="1">
      <c r="A12" s="4" t="s">
        <v>9</v>
      </c>
      <c r="B12" s="14">
        <f>SUM('公式'!P20)</f>
        <v>1110316</v>
      </c>
      <c r="C12" s="14">
        <f>SUM('公式'!Q20)</f>
        <v>3971500</v>
      </c>
      <c r="D12" s="32">
        <v>1517040</v>
      </c>
      <c r="E12" s="32">
        <v>5623300</v>
      </c>
      <c r="F12" s="50">
        <f aca="true" t="shared" si="1" ref="F12:G16">SUM(B12/D12-1)</f>
        <v>-0.2681036755787586</v>
      </c>
      <c r="G12" s="50">
        <f t="shared" si="1"/>
        <v>-0.2937421087261928</v>
      </c>
    </row>
    <row r="13" spans="1:7" ht="21.75" customHeight="1">
      <c r="A13" s="1" t="s">
        <v>10</v>
      </c>
      <c r="B13" s="14">
        <f>SUM('公式'!P23)</f>
        <v>59768</v>
      </c>
      <c r="C13" s="14">
        <f>SUM('公式'!Q23)</f>
        <v>413400</v>
      </c>
      <c r="D13" s="33">
        <v>85775</v>
      </c>
      <c r="E13" s="33">
        <v>592500</v>
      </c>
      <c r="F13" s="50">
        <f t="shared" si="1"/>
        <v>-0.3032002331681726</v>
      </c>
      <c r="G13" s="50">
        <f t="shared" si="1"/>
        <v>-0.3022784810126582</v>
      </c>
    </row>
    <row r="14" spans="1:7" ht="21.75" customHeight="1">
      <c r="A14" s="1" t="s">
        <v>11</v>
      </c>
      <c r="B14" s="14">
        <f>SUM('公式'!P25)</f>
        <v>1594</v>
      </c>
      <c r="C14" s="14">
        <f>SUM('公式'!Q25)</f>
        <v>14100</v>
      </c>
      <c r="D14" s="33">
        <v>1567</v>
      </c>
      <c r="E14" s="33">
        <v>14200</v>
      </c>
      <c r="F14" s="50">
        <f t="shared" si="1"/>
        <v>0.01723037651563497</v>
      </c>
      <c r="G14" s="50">
        <f t="shared" si="1"/>
        <v>-0.007042253521126751</v>
      </c>
    </row>
    <row r="15" spans="1:7" ht="21.75" customHeight="1">
      <c r="A15" s="1" t="s">
        <v>12</v>
      </c>
      <c r="B15" s="14">
        <f>SUM('公式'!P27)</f>
        <v>64998</v>
      </c>
      <c r="C15" s="14">
        <f>SUM('公式'!Q27)</f>
        <v>350600</v>
      </c>
      <c r="D15" s="33">
        <v>164500</v>
      </c>
      <c r="E15" s="33">
        <v>880100</v>
      </c>
      <c r="F15" s="50">
        <f t="shared" si="1"/>
        <v>-0.6048753799392097</v>
      </c>
      <c r="G15" s="50">
        <f t="shared" si="1"/>
        <v>-0.6016361777070787</v>
      </c>
    </row>
    <row r="16" spans="1:7" ht="21.75" customHeight="1">
      <c r="A16" s="5" t="s">
        <v>8</v>
      </c>
      <c r="B16" s="33">
        <f>SUM(B12:B15)</f>
        <v>1236676</v>
      </c>
      <c r="C16" s="33">
        <f>SUM(C12:C15)</f>
        <v>4749600</v>
      </c>
      <c r="D16" s="33">
        <f>SUM(D12:D15)</f>
        <v>1768882</v>
      </c>
      <c r="E16" s="33">
        <f>SUM(E12:E15)</f>
        <v>7110100</v>
      </c>
      <c r="F16" s="50">
        <f t="shared" si="1"/>
        <v>-0.3008713978659967</v>
      </c>
      <c r="G16" s="50">
        <f t="shared" si="1"/>
        <v>-0.3319925176861085</v>
      </c>
    </row>
    <row r="17" spans="1:7" ht="11.25" customHeight="1">
      <c r="A17" s="6"/>
      <c r="B17" s="7"/>
      <c r="C17" s="7"/>
      <c r="D17" s="7"/>
      <c r="E17" s="7"/>
      <c r="F17" s="47"/>
      <c r="G17" s="47"/>
    </row>
    <row r="18" spans="1:7" ht="21.75" customHeight="1">
      <c r="A18" s="1" t="s">
        <v>13</v>
      </c>
      <c r="B18" s="14">
        <f>SUM('公式'!P31)</f>
        <v>600515</v>
      </c>
      <c r="C18" s="14">
        <f>SUM('公式'!Q31)</f>
        <v>1702300</v>
      </c>
      <c r="D18" s="33">
        <v>487334</v>
      </c>
      <c r="E18" s="33">
        <v>1583400</v>
      </c>
      <c r="F18" s="50">
        <f aca="true" t="shared" si="2" ref="F18:G22">SUM(B18/D18-1)</f>
        <v>0.23224523632662608</v>
      </c>
      <c r="G18" s="50">
        <f t="shared" si="2"/>
        <v>0.07509157509157505</v>
      </c>
    </row>
    <row r="19" spans="1:7" ht="21.75" customHeight="1">
      <c r="A19" s="1" t="s">
        <v>14</v>
      </c>
      <c r="B19" s="14">
        <f>SUM('公式'!P34)</f>
        <v>43038</v>
      </c>
      <c r="C19" s="14">
        <f>SUM('公式'!Q34)</f>
        <v>359600</v>
      </c>
      <c r="D19" s="33">
        <v>17842</v>
      </c>
      <c r="E19" s="33">
        <v>120600</v>
      </c>
      <c r="F19" s="50">
        <f t="shared" si="2"/>
        <v>1.4121735231476293</v>
      </c>
      <c r="G19" s="50">
        <f t="shared" si="2"/>
        <v>1.9817578772802653</v>
      </c>
    </row>
    <row r="20" spans="1:7" ht="21.75" customHeight="1">
      <c r="A20" s="1" t="s">
        <v>15</v>
      </c>
      <c r="B20" s="14">
        <f>SUM('公式'!P38)</f>
        <v>3310</v>
      </c>
      <c r="C20" s="14">
        <f>SUM('公式'!Q38)</f>
        <v>72800</v>
      </c>
      <c r="D20" s="33">
        <v>3731</v>
      </c>
      <c r="E20" s="33">
        <v>51600</v>
      </c>
      <c r="F20" s="50">
        <f t="shared" si="2"/>
        <v>-0.11283838113106404</v>
      </c>
      <c r="G20" s="50">
        <f t="shared" si="2"/>
        <v>0.41085271317829464</v>
      </c>
    </row>
    <row r="21" spans="1:7" ht="21.75" customHeight="1">
      <c r="A21" s="1" t="s">
        <v>16</v>
      </c>
      <c r="B21" s="14">
        <f>SUM('公式'!P41)</f>
        <v>417615</v>
      </c>
      <c r="C21" s="14">
        <f>SUM('公式'!Q41)</f>
        <v>1953200</v>
      </c>
      <c r="D21" s="33">
        <v>540614</v>
      </c>
      <c r="E21" s="33">
        <v>2431000</v>
      </c>
      <c r="F21" s="50">
        <f t="shared" si="2"/>
        <v>-0.22751723040838745</v>
      </c>
      <c r="G21" s="50">
        <f t="shared" si="2"/>
        <v>-0.19654463183874948</v>
      </c>
    </row>
    <row r="22" spans="1:7" ht="21.75" customHeight="1">
      <c r="A22" s="5" t="s">
        <v>8</v>
      </c>
      <c r="B22" s="33">
        <f>SUM(B18:B21)</f>
        <v>1064478</v>
      </c>
      <c r="C22" s="33">
        <f>SUM(C18:C21)</f>
        <v>4087900</v>
      </c>
      <c r="D22" s="33">
        <f>SUM(D18:D21)</f>
        <v>1049521</v>
      </c>
      <c r="E22" s="33">
        <f>SUM(E18:E21)</f>
        <v>4186600</v>
      </c>
      <c r="F22" s="50">
        <f t="shared" si="2"/>
        <v>0.014251263195305341</v>
      </c>
      <c r="G22" s="50">
        <f t="shared" si="2"/>
        <v>-0.023575216165862556</v>
      </c>
    </row>
    <row r="23" spans="1:7" ht="11.25" customHeight="1">
      <c r="A23" s="6"/>
      <c r="B23" s="34"/>
      <c r="C23" s="34"/>
      <c r="D23" s="34"/>
      <c r="E23" s="34"/>
      <c r="F23" s="47"/>
      <c r="G23" s="47"/>
    </row>
    <row r="24" spans="1:7" ht="21.75" customHeight="1">
      <c r="A24" s="1" t="s">
        <v>17</v>
      </c>
      <c r="B24" s="14">
        <f>SUM('公式'!P46)</f>
        <v>10555</v>
      </c>
      <c r="C24" s="14">
        <f>SUM('公式'!Q46)</f>
        <v>132000</v>
      </c>
      <c r="D24" s="25">
        <v>83095</v>
      </c>
      <c r="E24" s="25">
        <v>348400</v>
      </c>
      <c r="F24" s="50">
        <f aca="true" t="shared" si="3" ref="F24:G27">SUM(B24/D24-1)</f>
        <v>-0.8729767134003249</v>
      </c>
      <c r="G24" s="50">
        <f t="shared" si="3"/>
        <v>-0.6211251435132032</v>
      </c>
    </row>
    <row r="25" spans="1:7" ht="21.75" customHeight="1">
      <c r="A25" s="1" t="s">
        <v>18</v>
      </c>
      <c r="B25" s="14">
        <f>SUM('公式'!P50)</f>
        <v>321575</v>
      </c>
      <c r="C25" s="14">
        <f>SUM('公式'!Q50)</f>
        <v>5372700</v>
      </c>
      <c r="D25" s="25">
        <v>301835</v>
      </c>
      <c r="E25" s="25">
        <v>6421400</v>
      </c>
      <c r="F25" s="50">
        <f t="shared" si="3"/>
        <v>0.06539997018238441</v>
      </c>
      <c r="G25" s="50">
        <f t="shared" si="3"/>
        <v>-0.16331329616594514</v>
      </c>
    </row>
    <row r="26" spans="1:7" ht="21.75" customHeight="1">
      <c r="A26" s="1" t="s">
        <v>19</v>
      </c>
      <c r="B26" s="14">
        <f>SUM('公式'!P55)</f>
        <v>169922</v>
      </c>
      <c r="C26" s="14">
        <f>SUM('公式'!Q55)</f>
        <v>602400</v>
      </c>
      <c r="D26" s="25">
        <v>145468</v>
      </c>
      <c r="E26" s="25">
        <v>761500</v>
      </c>
      <c r="F26" s="50">
        <f t="shared" si="3"/>
        <v>0.1681057002227293</v>
      </c>
      <c r="G26" s="50">
        <f t="shared" si="3"/>
        <v>-0.2089297439264609</v>
      </c>
    </row>
    <row r="27" spans="1:7" ht="21.75" customHeight="1">
      <c r="A27" s="5" t="s">
        <v>8</v>
      </c>
      <c r="B27" s="33">
        <f>SUM(B24:B26)</f>
        <v>502052</v>
      </c>
      <c r="C27" s="33">
        <f>SUM(C24:C26)</f>
        <v>6107100</v>
      </c>
      <c r="D27" s="33">
        <f>SUM(D24:D26)</f>
        <v>530398</v>
      </c>
      <c r="E27" s="33">
        <f>SUM(E24:E26)</f>
        <v>7531300</v>
      </c>
      <c r="F27" s="50">
        <f t="shared" si="3"/>
        <v>-0.05344288628539329</v>
      </c>
      <c r="G27" s="50">
        <f t="shared" si="3"/>
        <v>-0.1891041387277097</v>
      </c>
    </row>
    <row r="28" spans="1:7" ht="11.25" customHeight="1">
      <c r="A28" s="6"/>
      <c r="B28" s="7"/>
      <c r="C28" s="7"/>
      <c r="D28" s="7"/>
      <c r="E28" s="7"/>
      <c r="F28" s="47"/>
      <c r="G28" s="47"/>
    </row>
    <row r="29" spans="1:7" ht="33" customHeight="1">
      <c r="A29" s="11" t="s">
        <v>20</v>
      </c>
      <c r="B29" s="11"/>
      <c r="C29" s="11"/>
      <c r="D29" s="11"/>
      <c r="E29" s="11"/>
      <c r="F29" s="49"/>
      <c r="G29" s="49"/>
    </row>
    <row r="30" spans="1:7" ht="16.5">
      <c r="A30" s="12" t="s">
        <v>37</v>
      </c>
      <c r="B30" s="11"/>
      <c r="C30" s="11"/>
      <c r="D30" s="11"/>
      <c r="E30" s="11"/>
      <c r="F30" s="49"/>
      <c r="G30" s="49"/>
    </row>
    <row r="31" spans="1:7" ht="16.5">
      <c r="A31" s="11" t="s">
        <v>21</v>
      </c>
      <c r="B31" s="11"/>
      <c r="C31" s="11"/>
      <c r="D31" s="11"/>
      <c r="E31" s="11"/>
      <c r="F31" s="49"/>
      <c r="G31" s="49"/>
    </row>
    <row r="32" spans="1:7" ht="16.5">
      <c r="A32" s="11" t="s">
        <v>22</v>
      </c>
      <c r="B32" s="11"/>
      <c r="C32" s="11"/>
      <c r="D32" s="11"/>
      <c r="E32" s="11"/>
      <c r="F32" s="49"/>
      <c r="G32" s="49"/>
    </row>
    <row r="33" spans="1:7" ht="16.5">
      <c r="A33" s="11" t="s">
        <v>29</v>
      </c>
      <c r="B33" s="11"/>
      <c r="C33" s="11"/>
      <c r="D33" s="11"/>
      <c r="E33" s="11"/>
      <c r="F33" s="49"/>
      <c r="G33" s="49"/>
    </row>
    <row r="34" spans="1:7" ht="16.5">
      <c r="A34" s="11" t="s">
        <v>23</v>
      </c>
      <c r="B34" s="11"/>
      <c r="C34" s="11"/>
      <c r="D34" s="11"/>
      <c r="E34" s="11"/>
      <c r="F34" s="49"/>
      <c r="G34" s="49"/>
    </row>
    <row r="35" spans="1:7" ht="16.5">
      <c r="A35" s="11" t="s">
        <v>24</v>
      </c>
      <c r="B35" s="11"/>
      <c r="C35" s="11"/>
      <c r="D35" s="11"/>
      <c r="E35" s="11"/>
      <c r="F35" s="49"/>
      <c r="G35" s="49"/>
    </row>
    <row r="36" spans="1:7" ht="16.5">
      <c r="A36" s="11" t="s">
        <v>25</v>
      </c>
      <c r="B36" s="11"/>
      <c r="C36" s="11"/>
      <c r="D36" s="11"/>
      <c r="E36" s="11"/>
      <c r="F36" s="49"/>
      <c r="G36" s="49"/>
    </row>
    <row r="37" spans="1:7" ht="16.5">
      <c r="A37" s="11" t="s">
        <v>26</v>
      </c>
      <c r="B37" s="11"/>
      <c r="C37" s="11"/>
      <c r="D37" s="11"/>
      <c r="E37" s="11"/>
      <c r="F37" s="49"/>
      <c r="G37" s="49"/>
    </row>
    <row r="38" spans="1:7" ht="16.5">
      <c r="A38" s="11" t="s">
        <v>27</v>
      </c>
      <c r="B38" s="11"/>
      <c r="C38" s="11"/>
      <c r="D38" s="11"/>
      <c r="E38" s="11"/>
      <c r="F38" s="49"/>
      <c r="G38" s="49"/>
    </row>
    <row r="39" spans="1:7" ht="16.5">
      <c r="A39" s="11" t="s">
        <v>28</v>
      </c>
      <c r="B39" s="11"/>
      <c r="C39" s="11"/>
      <c r="D39" s="11"/>
      <c r="E39" s="11"/>
      <c r="F39" s="49"/>
      <c r="G39" s="49"/>
    </row>
    <row r="41" spans="2:5" ht="16.5">
      <c r="B41" s="27">
        <f>SUM(B10+B16+B22+B27)</f>
        <v>14000579</v>
      </c>
      <c r="C41" s="27">
        <f>SUM(C10+C16+C22+C27)</f>
        <v>45248300</v>
      </c>
      <c r="D41" s="27">
        <f>SUM(D10+D16+D22+D27)</f>
        <v>10006281</v>
      </c>
      <c r="E41" s="27">
        <f>SUM(E10+E16+E22+E27)</f>
        <v>36402200</v>
      </c>
    </row>
    <row r="42" spans="6:7" ht="16.5">
      <c r="F42"/>
      <c r="G42"/>
    </row>
  </sheetData>
  <mergeCells count="1">
    <mergeCell ref="F3:G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C42" sqref="C42"/>
    </sheetView>
  </sheetViews>
  <sheetFormatPr defaultColWidth="9.00390625" defaultRowHeight="16.5"/>
  <cols>
    <col min="1" max="1" width="21.00390625" style="0" customWidth="1"/>
    <col min="2" max="2" width="12.875" style="0" customWidth="1"/>
    <col min="3" max="4" width="14.125" style="0" customWidth="1"/>
    <col min="5" max="5" width="13.625" style="0" customWidth="1"/>
    <col min="6" max="7" width="8.625" style="37" customWidth="1"/>
  </cols>
  <sheetData>
    <row r="1" spans="1:7" ht="25.5" customHeight="1">
      <c r="A1" s="71" t="s">
        <v>89</v>
      </c>
      <c r="B1" s="23"/>
      <c r="C1" s="23"/>
      <c r="D1" s="23"/>
      <c r="E1" s="23"/>
      <c r="F1" s="36"/>
      <c r="G1" s="36"/>
    </row>
    <row r="3" spans="1:7" ht="21.75" customHeight="1">
      <c r="A3" s="1"/>
      <c r="B3" s="39" t="s">
        <v>88</v>
      </c>
      <c r="C3" s="24"/>
      <c r="D3" s="39" t="s">
        <v>60</v>
      </c>
      <c r="E3" s="24"/>
      <c r="F3" s="78" t="s">
        <v>39</v>
      </c>
      <c r="G3" s="79"/>
    </row>
    <row r="4" spans="1:7" s="9" customFormat="1" ht="29.25" customHeight="1">
      <c r="A4" s="8" t="s">
        <v>0</v>
      </c>
      <c r="B4" s="8" t="s">
        <v>1</v>
      </c>
      <c r="C4" s="8" t="s">
        <v>2</v>
      </c>
      <c r="D4" s="8" t="s">
        <v>1</v>
      </c>
      <c r="E4" s="8" t="s">
        <v>2</v>
      </c>
      <c r="F4" s="35" t="s">
        <v>40</v>
      </c>
      <c r="G4" s="35" t="s">
        <v>41</v>
      </c>
    </row>
    <row r="5" spans="1:7" ht="21.75" customHeight="1">
      <c r="A5" s="1" t="s">
        <v>3</v>
      </c>
      <c r="B5" s="14">
        <f>'公式'!R5</f>
        <v>8952269</v>
      </c>
      <c r="C5" s="14">
        <f>'公式'!S5</f>
        <v>24030500</v>
      </c>
      <c r="D5" s="14">
        <v>5512119</v>
      </c>
      <c r="E5" s="14">
        <v>14812000</v>
      </c>
      <c r="F5" s="50">
        <f aca="true" t="shared" si="0" ref="F5:G10">SUM(B5/D5-1)</f>
        <v>0.6241066275963927</v>
      </c>
      <c r="G5" s="50">
        <f t="shared" si="0"/>
        <v>0.6223669997299488</v>
      </c>
    </row>
    <row r="6" spans="1:7" ht="21.75" customHeight="1">
      <c r="A6" s="1" t="s">
        <v>4</v>
      </c>
      <c r="B6" s="15">
        <f>'公式'!R8</f>
        <v>1713356</v>
      </c>
      <c r="C6" s="15">
        <f>'公式'!S8</f>
        <v>4536800</v>
      </c>
      <c r="D6" s="15">
        <v>633814</v>
      </c>
      <c r="E6" s="15">
        <v>1554400</v>
      </c>
      <c r="F6" s="50">
        <f t="shared" si="0"/>
        <v>1.7032473249249782</v>
      </c>
      <c r="G6" s="50">
        <f t="shared" si="0"/>
        <v>1.9186824498198662</v>
      </c>
    </row>
    <row r="7" spans="1:7" ht="21.75" customHeight="1">
      <c r="A7" s="1" t="s">
        <v>5</v>
      </c>
      <c r="B7" s="13">
        <f>'公式'!R10</f>
        <v>53336</v>
      </c>
      <c r="C7" s="13">
        <f>'公式'!S10</f>
        <v>785100</v>
      </c>
      <c r="D7" s="13">
        <v>35269</v>
      </c>
      <c r="E7" s="13">
        <v>580500</v>
      </c>
      <c r="F7" s="50">
        <f t="shared" si="0"/>
        <v>0.512262893759392</v>
      </c>
      <c r="G7" s="50">
        <f t="shared" si="0"/>
        <v>0.35245478036175704</v>
      </c>
    </row>
    <row r="8" spans="1:7" ht="21.75" customHeight="1">
      <c r="A8" s="1" t="s">
        <v>6</v>
      </c>
      <c r="B8" s="13">
        <f>'公式'!R12</f>
        <v>926267</v>
      </c>
      <c r="C8" s="13">
        <f>'公式'!S12</f>
        <v>2082700</v>
      </c>
      <c r="D8" s="13">
        <v>562897</v>
      </c>
      <c r="E8" s="13">
        <v>854100</v>
      </c>
      <c r="F8" s="50">
        <f t="shared" si="0"/>
        <v>0.6455355064958599</v>
      </c>
      <c r="G8" s="50">
        <f t="shared" si="0"/>
        <v>1.4384732466924248</v>
      </c>
    </row>
    <row r="9" spans="1:7" ht="21.75" customHeight="1">
      <c r="A9" s="1" t="s">
        <v>7</v>
      </c>
      <c r="B9" s="13">
        <f>'公式'!R14</f>
        <v>893267</v>
      </c>
      <c r="C9" s="13">
        <f>'公式'!S14</f>
        <v>2456600</v>
      </c>
      <c r="D9" s="13">
        <v>700241</v>
      </c>
      <c r="E9" s="13">
        <v>1887200</v>
      </c>
      <c r="F9" s="50">
        <f t="shared" si="0"/>
        <v>0.27565652396817675</v>
      </c>
      <c r="G9" s="50">
        <f t="shared" si="0"/>
        <v>0.3017168291649004</v>
      </c>
    </row>
    <row r="10" spans="1:7" ht="23.25" customHeight="1">
      <c r="A10" s="5" t="s">
        <v>8</v>
      </c>
      <c r="B10" s="13">
        <f>SUM(B5:B9)</f>
        <v>12538495</v>
      </c>
      <c r="C10" s="13">
        <f>SUM(C5:C9)</f>
        <v>33891700</v>
      </c>
      <c r="D10" s="13">
        <f>SUM(D5:D9)</f>
        <v>7444340</v>
      </c>
      <c r="E10" s="13">
        <f>SUM(E5:E9)</f>
        <v>19688200</v>
      </c>
      <c r="F10" s="50">
        <f t="shared" si="0"/>
        <v>0.6842990782258735</v>
      </c>
      <c r="G10" s="50">
        <f t="shared" si="0"/>
        <v>0.7214219684887395</v>
      </c>
    </row>
    <row r="11" spans="1:7" ht="11.25" customHeight="1">
      <c r="A11" s="6"/>
      <c r="B11" s="7"/>
      <c r="C11" s="7"/>
      <c r="D11" s="7"/>
      <c r="E11" s="7"/>
      <c r="F11" s="47"/>
      <c r="G11" s="47"/>
    </row>
    <row r="12" spans="1:7" ht="21.75" customHeight="1">
      <c r="A12" s="4" t="s">
        <v>9</v>
      </c>
      <c r="B12" s="32">
        <f>'公式'!R20</f>
        <v>1222312</v>
      </c>
      <c r="C12" s="32">
        <f>'公式'!S20</f>
        <v>4432600</v>
      </c>
      <c r="D12" s="32">
        <v>1626878</v>
      </c>
      <c r="E12" s="32">
        <v>6011000</v>
      </c>
      <c r="F12" s="50">
        <f aca="true" t="shared" si="1" ref="F12:G16">SUM(B12/D12-1)</f>
        <v>-0.24867629902180743</v>
      </c>
      <c r="G12" s="50">
        <f t="shared" si="1"/>
        <v>-0.2625852603560139</v>
      </c>
    </row>
    <row r="13" spans="1:7" ht="21.75" customHeight="1">
      <c r="A13" s="1" t="s">
        <v>10</v>
      </c>
      <c r="B13" s="33">
        <f>'公式'!R23</f>
        <v>66817</v>
      </c>
      <c r="C13" s="33">
        <f>'公式'!S23</f>
        <v>455000</v>
      </c>
      <c r="D13" s="33">
        <v>87227</v>
      </c>
      <c r="E13" s="33">
        <v>628100</v>
      </c>
      <c r="F13" s="50">
        <f t="shared" si="1"/>
        <v>-0.23398718286769005</v>
      </c>
      <c r="G13" s="50">
        <f t="shared" si="1"/>
        <v>-0.2755930584301862</v>
      </c>
    </row>
    <row r="14" spans="1:7" ht="21.75" customHeight="1">
      <c r="A14" s="1" t="s">
        <v>11</v>
      </c>
      <c r="B14" s="33">
        <f>'公式'!R25</f>
        <v>1594</v>
      </c>
      <c r="C14" s="33">
        <f>'公式'!S25</f>
        <v>14100</v>
      </c>
      <c r="D14" s="33">
        <v>1567</v>
      </c>
      <c r="E14" s="33">
        <v>14200</v>
      </c>
      <c r="F14" s="50">
        <f t="shared" si="1"/>
        <v>0.01723037651563497</v>
      </c>
      <c r="G14" s="50">
        <f t="shared" si="1"/>
        <v>-0.007042253521126751</v>
      </c>
    </row>
    <row r="15" spans="1:7" ht="21.75" customHeight="1">
      <c r="A15" s="1" t="s">
        <v>12</v>
      </c>
      <c r="B15" s="33">
        <f>'公式'!R27</f>
        <v>85253</v>
      </c>
      <c r="C15" s="33">
        <f>'公式'!S27</f>
        <v>433800</v>
      </c>
      <c r="D15" s="33">
        <v>170118</v>
      </c>
      <c r="E15" s="33">
        <v>914800</v>
      </c>
      <c r="F15" s="50">
        <f t="shared" si="1"/>
        <v>-0.49885961509070176</v>
      </c>
      <c r="G15" s="50">
        <f t="shared" si="1"/>
        <v>-0.5257979886313948</v>
      </c>
    </row>
    <row r="16" spans="1:7" ht="21.75" customHeight="1">
      <c r="A16" s="5" t="s">
        <v>8</v>
      </c>
      <c r="B16" s="33">
        <f>SUM(B12:B15)</f>
        <v>1375976</v>
      </c>
      <c r="C16" s="33">
        <f>SUM(C12:C15)</f>
        <v>5335500</v>
      </c>
      <c r="D16" s="33">
        <f>SUM(D12:D15)</f>
        <v>1885790</v>
      </c>
      <c r="E16" s="33">
        <f>SUM(E12:E15)</f>
        <v>7568100</v>
      </c>
      <c r="F16" s="50">
        <f t="shared" si="1"/>
        <v>-0.2703450543273641</v>
      </c>
      <c r="G16" s="50">
        <f t="shared" si="1"/>
        <v>-0.29500138740238635</v>
      </c>
    </row>
    <row r="17" spans="1:7" ht="11.25" customHeight="1">
      <c r="A17" s="6"/>
      <c r="B17" s="7"/>
      <c r="C17" s="7"/>
      <c r="D17" s="34"/>
      <c r="E17" s="34"/>
      <c r="F17" s="47"/>
      <c r="G17" s="47"/>
    </row>
    <row r="18" spans="1:7" ht="21.75" customHeight="1">
      <c r="A18" s="1" t="s">
        <v>13</v>
      </c>
      <c r="B18" s="33">
        <f>'公式'!R31</f>
        <v>668542</v>
      </c>
      <c r="C18" s="33">
        <f>'公式'!S31</f>
        <v>1880800</v>
      </c>
      <c r="D18" s="33">
        <v>536137</v>
      </c>
      <c r="E18" s="33">
        <v>1746600</v>
      </c>
      <c r="F18" s="50">
        <f aca="true" t="shared" si="2" ref="F18:G22">SUM(B18/D18-1)</f>
        <v>0.24696113120340502</v>
      </c>
      <c r="G18" s="50">
        <f t="shared" si="2"/>
        <v>0.0768349937020496</v>
      </c>
    </row>
    <row r="19" spans="1:7" ht="21.75" customHeight="1">
      <c r="A19" s="1" t="s">
        <v>14</v>
      </c>
      <c r="B19" s="33">
        <f>'公式'!R34</f>
        <v>45752</v>
      </c>
      <c r="C19" s="33">
        <f>'公式'!S34</f>
        <v>384200</v>
      </c>
      <c r="D19" s="33">
        <v>17842</v>
      </c>
      <c r="E19" s="33">
        <v>120600</v>
      </c>
      <c r="F19" s="50">
        <f t="shared" si="2"/>
        <v>1.56428651496469</v>
      </c>
      <c r="G19" s="50">
        <f t="shared" si="2"/>
        <v>2.185737976782753</v>
      </c>
    </row>
    <row r="20" spans="1:7" ht="21.75" customHeight="1">
      <c r="A20" s="1" t="s">
        <v>15</v>
      </c>
      <c r="B20" s="33">
        <f>'公式'!R38</f>
        <v>3310</v>
      </c>
      <c r="C20" s="33">
        <f>'公式'!S38</f>
        <v>72800</v>
      </c>
      <c r="D20" s="33">
        <v>3732</v>
      </c>
      <c r="E20" s="33">
        <v>51700</v>
      </c>
      <c r="F20" s="50">
        <f t="shared" si="2"/>
        <v>-0.11307609860664525</v>
      </c>
      <c r="G20" s="50">
        <f t="shared" si="2"/>
        <v>0.4081237911025144</v>
      </c>
    </row>
    <row r="21" spans="1:7" ht="21.75" customHeight="1">
      <c r="A21" s="1" t="s">
        <v>16</v>
      </c>
      <c r="B21" s="33">
        <f>'公式'!R41</f>
        <v>436762</v>
      </c>
      <c r="C21" s="33">
        <f>'公式'!S41</f>
        <v>2049900</v>
      </c>
      <c r="D21" s="33">
        <v>616645</v>
      </c>
      <c r="E21" s="33">
        <v>2766300</v>
      </c>
      <c r="F21" s="50">
        <f t="shared" si="2"/>
        <v>-0.29171241151716143</v>
      </c>
      <c r="G21" s="50">
        <f t="shared" si="2"/>
        <v>-0.25897408090228824</v>
      </c>
    </row>
    <row r="22" spans="1:7" ht="21.75" customHeight="1">
      <c r="A22" s="5" t="s">
        <v>8</v>
      </c>
      <c r="B22" s="33">
        <f>SUM(B18:B21)</f>
        <v>1154366</v>
      </c>
      <c r="C22" s="33">
        <f>SUM(C18:C21)</f>
        <v>4387700</v>
      </c>
      <c r="D22" s="33">
        <f>SUM(D18:D21)</f>
        <v>1174356</v>
      </c>
      <c r="E22" s="33">
        <f>SUM(E18:E21)</f>
        <v>4685200</v>
      </c>
      <c r="F22" s="50">
        <f t="shared" si="2"/>
        <v>-0.017022095514477753</v>
      </c>
      <c r="G22" s="50">
        <f t="shared" si="2"/>
        <v>-0.06349782293178519</v>
      </c>
    </row>
    <row r="23" spans="1:7" ht="11.25" customHeight="1">
      <c r="A23" s="6"/>
      <c r="B23" s="34"/>
      <c r="C23" s="34"/>
      <c r="D23" s="34"/>
      <c r="E23" s="34"/>
      <c r="F23" s="47"/>
      <c r="G23" s="47"/>
    </row>
    <row r="24" spans="1:7" ht="21.75" customHeight="1">
      <c r="A24" s="1" t="s">
        <v>17</v>
      </c>
      <c r="B24" s="25">
        <f>'公式'!R46</f>
        <v>11865</v>
      </c>
      <c r="C24" s="25">
        <f>'公式'!S46</f>
        <v>165700</v>
      </c>
      <c r="D24" s="25">
        <v>86560</v>
      </c>
      <c r="E24" s="25">
        <v>405500</v>
      </c>
      <c r="F24" s="50">
        <f aca="true" t="shared" si="3" ref="F24:G27">SUM(B24/D24-1)</f>
        <v>-0.8629274491682071</v>
      </c>
      <c r="G24" s="50">
        <f t="shared" si="3"/>
        <v>-0.5913686806411838</v>
      </c>
    </row>
    <row r="25" spans="1:7" ht="21.75" customHeight="1">
      <c r="A25" s="1" t="s">
        <v>18</v>
      </c>
      <c r="B25" s="25">
        <f>'公式'!R50</f>
        <v>344429</v>
      </c>
      <c r="C25" s="25">
        <f>'公式'!S50</f>
        <v>5892400</v>
      </c>
      <c r="D25" s="25">
        <v>318433</v>
      </c>
      <c r="E25" s="25">
        <v>6861300</v>
      </c>
      <c r="F25" s="50">
        <f t="shared" si="3"/>
        <v>0.08163726749426092</v>
      </c>
      <c r="G25" s="50">
        <f t="shared" si="3"/>
        <v>-0.14121230670572626</v>
      </c>
    </row>
    <row r="26" spans="1:7" ht="21.75" customHeight="1">
      <c r="A26" s="1" t="s">
        <v>19</v>
      </c>
      <c r="B26" s="25">
        <f>'公式'!R55</f>
        <v>188982</v>
      </c>
      <c r="C26" s="25">
        <f>'公式'!S55</f>
        <v>763200</v>
      </c>
      <c r="D26" s="25">
        <v>159330</v>
      </c>
      <c r="E26" s="25">
        <v>945900</v>
      </c>
      <c r="F26" s="50">
        <f t="shared" si="3"/>
        <v>0.1861043118056862</v>
      </c>
      <c r="G26" s="50">
        <f t="shared" si="3"/>
        <v>-0.19314938154138916</v>
      </c>
    </row>
    <row r="27" spans="1:7" ht="21.75" customHeight="1">
      <c r="A27" s="5" t="s">
        <v>8</v>
      </c>
      <c r="B27" s="33">
        <f>SUM(B24:B26)</f>
        <v>545276</v>
      </c>
      <c r="C27" s="33">
        <f>SUM(C24:C26)</f>
        <v>6821300</v>
      </c>
      <c r="D27" s="33">
        <f>SUM(D24:D26)</f>
        <v>564323</v>
      </c>
      <c r="E27" s="33">
        <f>SUM(E24:E26)</f>
        <v>8212700</v>
      </c>
      <c r="F27" s="50">
        <f t="shared" si="3"/>
        <v>-0.03375194702324735</v>
      </c>
      <c r="G27" s="50">
        <f t="shared" si="3"/>
        <v>-0.1694205316156684</v>
      </c>
    </row>
    <row r="28" spans="1:7" ht="11.25" customHeight="1">
      <c r="A28" s="6"/>
      <c r="B28" s="7"/>
      <c r="C28" s="7"/>
      <c r="D28" s="7"/>
      <c r="E28" s="7"/>
      <c r="F28" s="47"/>
      <c r="G28" s="47"/>
    </row>
    <row r="29" spans="1:7" ht="33" customHeight="1">
      <c r="A29" s="11" t="s">
        <v>20</v>
      </c>
      <c r="B29" s="11"/>
      <c r="C29" s="11"/>
      <c r="D29" s="11"/>
      <c r="E29" s="11"/>
      <c r="F29" s="49"/>
      <c r="G29" s="49"/>
    </row>
    <row r="30" spans="1:7" ht="16.5">
      <c r="A30" s="12" t="s">
        <v>37</v>
      </c>
      <c r="B30" s="11"/>
      <c r="C30" s="11"/>
      <c r="D30" s="11"/>
      <c r="E30" s="11"/>
      <c r="F30" s="49"/>
      <c r="G30" s="49"/>
    </row>
    <row r="31" spans="1:7" ht="16.5">
      <c r="A31" s="11" t="s">
        <v>21</v>
      </c>
      <c r="B31" s="11"/>
      <c r="C31" s="11"/>
      <c r="D31" s="11"/>
      <c r="E31" s="11"/>
      <c r="F31" s="49"/>
      <c r="G31" s="49"/>
    </row>
    <row r="32" spans="1:7" ht="16.5">
      <c r="A32" s="11" t="s">
        <v>22</v>
      </c>
      <c r="B32" s="11"/>
      <c r="C32" s="11"/>
      <c r="D32" s="11"/>
      <c r="E32" s="11"/>
      <c r="F32" s="49"/>
      <c r="G32" s="49"/>
    </row>
    <row r="33" spans="1:7" ht="16.5">
      <c r="A33" s="11" t="s">
        <v>29</v>
      </c>
      <c r="B33" s="11"/>
      <c r="C33" s="11"/>
      <c r="D33" s="11"/>
      <c r="E33" s="11"/>
      <c r="F33" s="49"/>
      <c r="G33" s="49"/>
    </row>
    <row r="34" spans="1:7" ht="16.5">
      <c r="A34" s="11" t="s">
        <v>23</v>
      </c>
      <c r="B34" s="11"/>
      <c r="C34" s="11"/>
      <c r="D34" s="11"/>
      <c r="E34" s="11"/>
      <c r="F34" s="49"/>
      <c r="G34" s="49"/>
    </row>
    <row r="35" spans="1:7" ht="16.5">
      <c r="A35" s="11" t="s">
        <v>24</v>
      </c>
      <c r="B35" s="11"/>
      <c r="C35" s="11"/>
      <c r="D35" s="11"/>
      <c r="E35" s="11"/>
      <c r="F35" s="49"/>
      <c r="G35" s="49"/>
    </row>
    <row r="36" spans="1:7" ht="16.5">
      <c r="A36" s="11" t="s">
        <v>25</v>
      </c>
      <c r="B36" s="11"/>
      <c r="C36" s="11"/>
      <c r="D36" s="11"/>
      <c r="E36" s="11"/>
      <c r="F36" s="49"/>
      <c r="G36" s="49"/>
    </row>
    <row r="37" spans="1:7" ht="16.5">
      <c r="A37" s="11" t="s">
        <v>26</v>
      </c>
      <c r="B37" s="11"/>
      <c r="C37" s="11"/>
      <c r="D37" s="11"/>
      <c r="E37" s="11"/>
      <c r="F37" s="49"/>
      <c r="G37" s="49"/>
    </row>
    <row r="38" spans="1:7" ht="16.5">
      <c r="A38" s="11" t="s">
        <v>27</v>
      </c>
      <c r="B38" s="11"/>
      <c r="C38" s="11"/>
      <c r="D38" s="11"/>
      <c r="E38" s="11"/>
      <c r="F38" s="49"/>
      <c r="G38" s="49"/>
    </row>
    <row r="39" spans="1:7" ht="16.5">
      <c r="A39" s="11" t="s">
        <v>28</v>
      </c>
      <c r="B39" s="11"/>
      <c r="C39" s="11"/>
      <c r="D39" s="11"/>
      <c r="E39" s="11"/>
      <c r="F39" s="49"/>
      <c r="G39" s="49"/>
    </row>
    <row r="41" spans="2:5" ht="16.5">
      <c r="B41" s="27">
        <f>SUM(B10+B16+B22+B27)</f>
        <v>15614113</v>
      </c>
      <c r="C41" s="27">
        <f>SUM(C10+C16+C22+C27)</f>
        <v>50436200</v>
      </c>
      <c r="D41" s="27">
        <f>SUM(D10+D16+D22+D27)</f>
        <v>11068809</v>
      </c>
      <c r="E41" s="27">
        <f>SUM(E10+E16+E22+E27)</f>
        <v>40154200</v>
      </c>
    </row>
    <row r="42" spans="6:7" ht="16.5">
      <c r="F42"/>
      <c r="G42"/>
    </row>
  </sheetData>
  <mergeCells count="1">
    <mergeCell ref="F3:G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2">
      <selection activeCell="E27" sqref="E27"/>
    </sheetView>
  </sheetViews>
  <sheetFormatPr defaultColWidth="9.00390625" defaultRowHeight="16.5"/>
  <cols>
    <col min="1" max="1" width="21.00390625" style="0" customWidth="1"/>
    <col min="2" max="2" width="14.625" style="37" customWidth="1"/>
    <col min="3" max="3" width="15.75390625" style="37" customWidth="1"/>
    <col min="4" max="4" width="12.875" style="0" customWidth="1"/>
    <col min="5" max="5" width="14.125" style="0" customWidth="1"/>
    <col min="6" max="7" width="8.625" style="37" customWidth="1"/>
  </cols>
  <sheetData>
    <row r="1" spans="1:7" ht="25.5" customHeight="1">
      <c r="A1" s="71" t="s">
        <v>91</v>
      </c>
      <c r="B1" s="23"/>
      <c r="C1" s="23"/>
      <c r="D1" s="23"/>
      <c r="E1" s="23"/>
      <c r="F1" s="36"/>
      <c r="G1" s="36"/>
    </row>
    <row r="3" spans="1:7" ht="21.75" customHeight="1">
      <c r="A3" s="1"/>
      <c r="B3" s="68" t="s">
        <v>90</v>
      </c>
      <c r="C3" s="68"/>
      <c r="D3" s="68" t="s">
        <v>61</v>
      </c>
      <c r="E3" s="24"/>
      <c r="F3" s="78" t="s">
        <v>39</v>
      </c>
      <c r="G3" s="79"/>
    </row>
    <row r="4" spans="1:7" s="9" customFormat="1" ht="29.25" customHeight="1">
      <c r="A4" s="8" t="s">
        <v>0</v>
      </c>
      <c r="B4" s="40" t="s">
        <v>50</v>
      </c>
      <c r="C4" s="40" t="s">
        <v>51</v>
      </c>
      <c r="D4" s="8" t="s">
        <v>1</v>
      </c>
      <c r="E4" s="8" t="s">
        <v>2</v>
      </c>
      <c r="F4" s="35" t="s">
        <v>40</v>
      </c>
      <c r="G4" s="35" t="s">
        <v>41</v>
      </c>
    </row>
    <row r="5" spans="1:7" ht="21.75" customHeight="1">
      <c r="A5" s="1" t="s">
        <v>3</v>
      </c>
      <c r="B5" s="43">
        <f>SUM('公式'!T5)</f>
        <v>10017091</v>
      </c>
      <c r="C5" s="43">
        <f>SUM('公式'!U5)</f>
        <v>26860000</v>
      </c>
      <c r="D5" s="14">
        <v>5967276</v>
      </c>
      <c r="E5" s="14">
        <v>15973400</v>
      </c>
      <c r="F5" s="50">
        <f aca="true" t="shared" si="0" ref="F5:G10">SUM(B5/D5-1)</f>
        <v>0.6786706363171404</v>
      </c>
      <c r="G5" s="50">
        <f t="shared" si="0"/>
        <v>0.6815455695093093</v>
      </c>
    </row>
    <row r="6" spans="1:7" ht="21.75" customHeight="1">
      <c r="A6" s="1" t="s">
        <v>4</v>
      </c>
      <c r="B6" s="43">
        <f>SUM('公式'!T8)</f>
        <v>1847440</v>
      </c>
      <c r="C6" s="43">
        <f>SUM('公式'!U8)</f>
        <v>4868700</v>
      </c>
      <c r="D6" s="57">
        <v>633814</v>
      </c>
      <c r="E6" s="58">
        <v>1554400</v>
      </c>
      <c r="F6" s="50">
        <f t="shared" si="0"/>
        <v>1.9147983477802635</v>
      </c>
      <c r="G6" s="50">
        <f t="shared" si="0"/>
        <v>2.132205352547607</v>
      </c>
    </row>
    <row r="7" spans="1:7" ht="21.75" customHeight="1">
      <c r="A7" s="1" t="s">
        <v>5</v>
      </c>
      <c r="B7" s="43">
        <f>SUM('公式'!T10)</f>
        <v>55608</v>
      </c>
      <c r="C7" s="43">
        <f>SUM('公式'!U10)</f>
        <v>813000</v>
      </c>
      <c r="D7" s="59">
        <v>35836</v>
      </c>
      <c r="E7" s="60">
        <v>588900</v>
      </c>
      <c r="F7" s="50">
        <f t="shared" si="0"/>
        <v>0.5517356847862485</v>
      </c>
      <c r="G7" s="50">
        <f t="shared" si="0"/>
        <v>0.38053998981151294</v>
      </c>
    </row>
    <row r="8" spans="1:7" ht="21.75" customHeight="1">
      <c r="A8" s="1" t="s">
        <v>6</v>
      </c>
      <c r="B8" s="43">
        <f>SUM('公式'!T12)</f>
        <v>1052323</v>
      </c>
      <c r="C8" s="43">
        <f>SUM('公式'!U12)</f>
        <v>2265800</v>
      </c>
      <c r="D8" s="59">
        <v>756211</v>
      </c>
      <c r="E8" s="60">
        <v>1272100</v>
      </c>
      <c r="F8" s="50">
        <f t="shared" si="0"/>
        <v>0.3915732513808976</v>
      </c>
      <c r="G8" s="50">
        <f t="shared" si="0"/>
        <v>0.7811492807169247</v>
      </c>
    </row>
    <row r="9" spans="1:7" ht="21.75" customHeight="1">
      <c r="A9" s="1" t="s">
        <v>7</v>
      </c>
      <c r="B9" s="43">
        <f>SUM('公式'!T14)</f>
        <v>930843</v>
      </c>
      <c r="C9" s="43">
        <f>SUM('公式'!U14)</f>
        <v>2554900</v>
      </c>
      <c r="D9" s="59">
        <v>783244</v>
      </c>
      <c r="E9" s="60">
        <v>2202000</v>
      </c>
      <c r="F9" s="50">
        <f t="shared" si="0"/>
        <v>0.18844574615317833</v>
      </c>
      <c r="G9" s="50">
        <f t="shared" si="0"/>
        <v>0.16026339691189828</v>
      </c>
    </row>
    <row r="10" spans="1:7" ht="23.25" customHeight="1">
      <c r="A10" s="5" t="s">
        <v>8</v>
      </c>
      <c r="B10" s="44">
        <f>SUM(B5:B9)</f>
        <v>13903305</v>
      </c>
      <c r="C10" s="44">
        <f>SUM(C5:C9)</f>
        <v>37362400</v>
      </c>
      <c r="D10" s="61">
        <f>SUM(D5:D9)</f>
        <v>8176381</v>
      </c>
      <c r="E10" s="61">
        <f>SUM(E5:E9)</f>
        <v>21590800</v>
      </c>
      <c r="F10" s="50">
        <f t="shared" si="0"/>
        <v>0.7004228398847852</v>
      </c>
      <c r="G10" s="50">
        <f t="shared" si="0"/>
        <v>0.7304777960983382</v>
      </c>
    </row>
    <row r="11" spans="1:7" ht="11.25" customHeight="1">
      <c r="A11" s="6"/>
      <c r="B11" s="47"/>
      <c r="C11" s="47"/>
      <c r="D11" s="7"/>
      <c r="E11" s="7"/>
      <c r="F11" s="47"/>
      <c r="G11" s="47"/>
    </row>
    <row r="12" spans="1:7" ht="21.75" customHeight="1">
      <c r="A12" s="4" t="s">
        <v>9</v>
      </c>
      <c r="B12" s="43">
        <f>SUM('公式'!T20)</f>
        <v>1352766</v>
      </c>
      <c r="C12" s="43">
        <f>SUM('公式'!U20)</f>
        <v>4866700</v>
      </c>
      <c r="D12" s="62">
        <v>1774424</v>
      </c>
      <c r="E12" s="62">
        <v>6603000</v>
      </c>
      <c r="F12" s="50">
        <f aca="true" t="shared" si="1" ref="F12:G16">SUM(B12/D12-1)</f>
        <v>-0.2376309157225105</v>
      </c>
      <c r="G12" s="50">
        <f t="shared" si="1"/>
        <v>-0.26295623201575047</v>
      </c>
    </row>
    <row r="13" spans="1:7" ht="21.75" customHeight="1">
      <c r="A13" s="1" t="s">
        <v>10</v>
      </c>
      <c r="B13" s="43">
        <f>SUM('公式'!T23)</f>
        <v>72110</v>
      </c>
      <c r="C13" s="43">
        <f>SUM('公式'!U23)</f>
        <v>476300</v>
      </c>
      <c r="D13" s="63">
        <v>88232</v>
      </c>
      <c r="E13" s="64">
        <v>660900</v>
      </c>
      <c r="F13" s="50">
        <f t="shared" si="1"/>
        <v>-0.18272282165200837</v>
      </c>
      <c r="G13" s="50">
        <f t="shared" si="1"/>
        <v>-0.2793160841277047</v>
      </c>
    </row>
    <row r="14" spans="1:7" ht="21.75" customHeight="1">
      <c r="A14" s="1" t="s">
        <v>11</v>
      </c>
      <c r="B14" s="43">
        <f>SUM('公式'!T25)</f>
        <v>1594</v>
      </c>
      <c r="C14" s="43">
        <f>SUM('公式'!U25)</f>
        <v>14100</v>
      </c>
      <c r="D14" s="63">
        <v>1567</v>
      </c>
      <c r="E14" s="64">
        <v>14200</v>
      </c>
      <c r="F14" s="50">
        <f t="shared" si="1"/>
        <v>0.01723037651563497</v>
      </c>
      <c r="G14" s="50">
        <f t="shared" si="1"/>
        <v>-0.007042253521126751</v>
      </c>
    </row>
    <row r="15" spans="1:7" ht="21.75" customHeight="1">
      <c r="A15" s="1" t="s">
        <v>12</v>
      </c>
      <c r="B15" s="43">
        <f>SUM('公式'!T27)</f>
        <v>138637</v>
      </c>
      <c r="C15" s="43">
        <f>SUM('公式'!U27)</f>
        <v>647400</v>
      </c>
      <c r="D15" s="63">
        <v>179213</v>
      </c>
      <c r="E15" s="64">
        <v>984000</v>
      </c>
      <c r="F15" s="50">
        <f t="shared" si="1"/>
        <v>-0.2264121464402694</v>
      </c>
      <c r="G15" s="50">
        <f t="shared" si="1"/>
        <v>-0.3420731707317073</v>
      </c>
    </row>
    <row r="16" spans="1:7" ht="21.75" customHeight="1">
      <c r="A16" s="5" t="s">
        <v>8</v>
      </c>
      <c r="B16" s="44">
        <f>SUM(B12:B15)</f>
        <v>1565107</v>
      </c>
      <c r="C16" s="44">
        <f>SUM(C12:C15)</f>
        <v>6004500</v>
      </c>
      <c r="D16" s="61">
        <f>SUM(D12:D15)</f>
        <v>2043436</v>
      </c>
      <c r="E16" s="61">
        <f>SUM(E12:E15)</f>
        <v>8262100</v>
      </c>
      <c r="F16" s="50">
        <f t="shared" si="1"/>
        <v>-0.23408073460583056</v>
      </c>
      <c r="G16" s="50">
        <f t="shared" si="1"/>
        <v>-0.27324772152358356</v>
      </c>
    </row>
    <row r="17" spans="1:7" ht="11.25" customHeight="1">
      <c r="A17" s="6"/>
      <c r="B17" s="69"/>
      <c r="C17" s="69"/>
      <c r="D17" s="7"/>
      <c r="E17" s="7"/>
      <c r="F17" s="47"/>
      <c r="G17" s="47"/>
    </row>
    <row r="18" spans="1:7" ht="21.75" customHeight="1">
      <c r="A18" s="1" t="s">
        <v>13</v>
      </c>
      <c r="B18" s="44">
        <f>SUM('公式'!T31)</f>
        <v>688554</v>
      </c>
      <c r="C18" s="44">
        <f>SUM('公式'!U31)</f>
        <v>1927300</v>
      </c>
      <c r="D18" s="61">
        <v>654435</v>
      </c>
      <c r="E18" s="61">
        <v>2082200</v>
      </c>
      <c r="F18" s="50">
        <f aca="true" t="shared" si="2" ref="F18:G22">SUM(B18/D18-1)</f>
        <v>0.05213504778931455</v>
      </c>
      <c r="G18" s="50">
        <f t="shared" si="2"/>
        <v>-0.07439246950340983</v>
      </c>
    </row>
    <row r="19" spans="1:7" ht="21.75" customHeight="1">
      <c r="A19" s="1" t="s">
        <v>14</v>
      </c>
      <c r="B19" s="44">
        <f>SUM('公式'!T34)</f>
        <v>49033</v>
      </c>
      <c r="C19" s="44">
        <f>SUM('公式'!U34)</f>
        <v>415600</v>
      </c>
      <c r="D19" s="61">
        <v>18692</v>
      </c>
      <c r="E19" s="61">
        <v>132900</v>
      </c>
      <c r="F19" s="50">
        <f t="shared" si="2"/>
        <v>1.6232077894286325</v>
      </c>
      <c r="G19" s="50">
        <f t="shared" si="2"/>
        <v>2.127163280662152</v>
      </c>
    </row>
    <row r="20" spans="1:7" ht="21.75" customHeight="1">
      <c r="A20" s="1" t="s">
        <v>15</v>
      </c>
      <c r="B20" s="44">
        <f>SUM('公式'!T38)</f>
        <v>3310</v>
      </c>
      <c r="C20" s="44">
        <f>SUM('公式'!U38)</f>
        <v>72800</v>
      </c>
      <c r="D20" s="61">
        <v>5973</v>
      </c>
      <c r="E20" s="61">
        <v>90200</v>
      </c>
      <c r="F20" s="50">
        <f t="shared" si="2"/>
        <v>-0.4458396115854679</v>
      </c>
      <c r="G20" s="50">
        <f t="shared" si="2"/>
        <v>-0.19290465631929044</v>
      </c>
    </row>
    <row r="21" spans="1:7" ht="21.75" customHeight="1">
      <c r="A21" s="1" t="s">
        <v>16</v>
      </c>
      <c r="B21" s="44">
        <f>SUM('公式'!T41)</f>
        <v>506003</v>
      </c>
      <c r="C21" s="44">
        <f>SUM('公式'!U41)</f>
        <v>2311200</v>
      </c>
      <c r="D21" s="61">
        <v>764507</v>
      </c>
      <c r="E21" s="61">
        <v>3385200</v>
      </c>
      <c r="F21" s="50">
        <f t="shared" si="2"/>
        <v>-0.33813163254227885</v>
      </c>
      <c r="G21" s="50">
        <f t="shared" si="2"/>
        <v>-0.31726338177951086</v>
      </c>
    </row>
    <row r="22" spans="1:7" ht="21.75" customHeight="1">
      <c r="A22" s="5" t="s">
        <v>8</v>
      </c>
      <c r="B22" s="44">
        <f>SUM(B18:B21)</f>
        <v>1246900</v>
      </c>
      <c r="C22" s="44">
        <f>SUM(C18:C21)</f>
        <v>4726900</v>
      </c>
      <c r="D22" s="61">
        <f>SUM(D18:D21)</f>
        <v>1443607</v>
      </c>
      <c r="E22" s="61">
        <f>SUM(E18:E21)</f>
        <v>5690500</v>
      </c>
      <c r="F22" s="50">
        <f t="shared" si="2"/>
        <v>-0.1362607690320149</v>
      </c>
      <c r="G22" s="50">
        <f t="shared" si="2"/>
        <v>-0.16933485633951317</v>
      </c>
    </row>
    <row r="23" spans="1:7" ht="11.25" customHeight="1">
      <c r="A23" s="6"/>
      <c r="B23" s="69"/>
      <c r="C23" s="69"/>
      <c r="D23" s="65"/>
      <c r="E23" s="65"/>
      <c r="F23" s="47"/>
      <c r="G23" s="47"/>
    </row>
    <row r="24" spans="1:7" ht="21.75" customHeight="1">
      <c r="A24" s="1" t="s">
        <v>17</v>
      </c>
      <c r="B24" s="44">
        <f>SUM('公式'!T46)</f>
        <v>15733</v>
      </c>
      <c r="C24" s="44">
        <f>SUM('公式'!U46)</f>
        <v>204000</v>
      </c>
      <c r="D24" s="66">
        <v>87557</v>
      </c>
      <c r="E24" s="66">
        <v>428900</v>
      </c>
      <c r="F24" s="50">
        <f aca="true" t="shared" si="3" ref="F24:G27">SUM(B24/D24-1)</f>
        <v>-0.8203113400413444</v>
      </c>
      <c r="G24" s="50">
        <f t="shared" si="3"/>
        <v>-0.5243646537654465</v>
      </c>
    </row>
    <row r="25" spans="1:7" ht="21.75" customHeight="1">
      <c r="A25" s="1" t="s">
        <v>18</v>
      </c>
      <c r="B25" s="70">
        <f>SUM('公式'!T50)</f>
        <v>364948</v>
      </c>
      <c r="C25" s="70">
        <f>SUM('公式'!U50)</f>
        <v>6322200</v>
      </c>
      <c r="D25" s="66">
        <v>343462</v>
      </c>
      <c r="E25" s="66">
        <v>7475000</v>
      </c>
      <c r="F25" s="50">
        <f t="shared" si="3"/>
        <v>0.06255713878100044</v>
      </c>
      <c r="G25" s="50">
        <f t="shared" si="3"/>
        <v>-0.1542207357859532</v>
      </c>
    </row>
    <row r="26" spans="1:7" ht="21.75" customHeight="1">
      <c r="A26" s="1" t="s">
        <v>19</v>
      </c>
      <c r="B26" s="44">
        <f>SUM('公式'!T55)</f>
        <v>210746</v>
      </c>
      <c r="C26" s="44">
        <f>SUM('公式'!U55)</f>
        <v>858100</v>
      </c>
      <c r="D26" s="66">
        <v>197354</v>
      </c>
      <c r="E26" s="66">
        <v>1011000</v>
      </c>
      <c r="F26" s="50">
        <f t="shared" si="3"/>
        <v>0.06785775814019468</v>
      </c>
      <c r="G26" s="50">
        <f t="shared" si="3"/>
        <v>-0.1512363996043521</v>
      </c>
    </row>
    <row r="27" spans="1:7" ht="21.75" customHeight="1">
      <c r="A27" s="5" t="s">
        <v>8</v>
      </c>
      <c r="B27" s="44">
        <f>SUM(B24:B26)</f>
        <v>591427</v>
      </c>
      <c r="C27" s="44">
        <f>SUM(C24:C26)</f>
        <v>7384300</v>
      </c>
      <c r="D27" s="61">
        <f>SUM(D24:D26)</f>
        <v>628373</v>
      </c>
      <c r="E27" s="61">
        <f>SUM(E24:E26)</f>
        <v>8914900</v>
      </c>
      <c r="F27" s="50">
        <f t="shared" si="3"/>
        <v>-0.05879628819188598</v>
      </c>
      <c r="G27" s="50">
        <f t="shared" si="3"/>
        <v>-0.17169009186866935</v>
      </c>
    </row>
    <row r="28" spans="1:7" ht="11.25" customHeight="1">
      <c r="A28" s="6"/>
      <c r="B28" s="47"/>
      <c r="C28" s="47"/>
      <c r="D28" s="7"/>
      <c r="E28" s="7"/>
      <c r="F28" s="47"/>
      <c r="G28" s="47"/>
    </row>
    <row r="29" spans="1:7" ht="33" customHeight="1">
      <c r="A29" s="11" t="s">
        <v>20</v>
      </c>
      <c r="B29" s="49"/>
      <c r="C29" s="49"/>
      <c r="D29" s="11"/>
      <c r="E29" s="11"/>
      <c r="F29" s="49"/>
      <c r="G29" s="49"/>
    </row>
    <row r="30" spans="1:7" ht="16.5">
      <c r="A30" s="12" t="s">
        <v>37</v>
      </c>
      <c r="B30" s="49"/>
      <c r="C30" s="49"/>
      <c r="D30" s="11"/>
      <c r="E30" s="11"/>
      <c r="F30" s="49"/>
      <c r="G30" s="49"/>
    </row>
    <row r="31" spans="1:7" ht="16.5">
      <c r="A31" s="11" t="s">
        <v>21</v>
      </c>
      <c r="B31" s="49"/>
      <c r="C31" s="49"/>
      <c r="D31" s="11"/>
      <c r="E31" s="11"/>
      <c r="F31" s="49"/>
      <c r="G31" s="49"/>
    </row>
    <row r="32" spans="1:7" ht="16.5">
      <c r="A32" s="11" t="s">
        <v>22</v>
      </c>
      <c r="B32" s="49"/>
      <c r="C32" s="49"/>
      <c r="D32" s="11"/>
      <c r="E32" s="11"/>
      <c r="F32" s="49"/>
      <c r="G32" s="49"/>
    </row>
    <row r="33" spans="1:7" ht="16.5">
      <c r="A33" s="11" t="s">
        <v>29</v>
      </c>
      <c r="B33" s="49"/>
      <c r="C33" s="49"/>
      <c r="D33" s="11"/>
      <c r="E33" s="11"/>
      <c r="F33" s="49"/>
      <c r="G33" s="49"/>
    </row>
    <row r="34" spans="1:7" ht="16.5">
      <c r="A34" s="11" t="s">
        <v>23</v>
      </c>
      <c r="B34" s="49"/>
      <c r="C34" s="49"/>
      <c r="D34" s="11"/>
      <c r="E34" s="11"/>
      <c r="F34" s="49"/>
      <c r="G34" s="49"/>
    </row>
    <row r="35" spans="1:7" ht="16.5">
      <c r="A35" s="11" t="s">
        <v>24</v>
      </c>
      <c r="B35" s="49"/>
      <c r="C35" s="49"/>
      <c r="D35" s="11"/>
      <c r="E35" s="11"/>
      <c r="F35" s="49"/>
      <c r="G35" s="49"/>
    </row>
    <row r="36" spans="1:7" ht="16.5">
      <c r="A36" s="11" t="s">
        <v>25</v>
      </c>
      <c r="B36" s="49"/>
      <c r="C36" s="49"/>
      <c r="D36" s="11"/>
      <c r="E36" s="11"/>
      <c r="F36" s="49"/>
      <c r="G36" s="49"/>
    </row>
    <row r="37" spans="1:7" ht="16.5">
      <c r="A37" s="11" t="s">
        <v>26</v>
      </c>
      <c r="B37" s="49"/>
      <c r="C37" s="49"/>
      <c r="D37" s="11"/>
      <c r="E37" s="11"/>
      <c r="F37" s="49"/>
      <c r="G37" s="49"/>
    </row>
    <row r="38" spans="1:7" ht="16.5">
      <c r="A38" s="11" t="s">
        <v>27</v>
      </c>
      <c r="B38" s="49"/>
      <c r="C38" s="49"/>
      <c r="D38" s="11"/>
      <c r="E38" s="11"/>
      <c r="F38" s="49"/>
      <c r="G38" s="49"/>
    </row>
    <row r="39" spans="1:7" ht="16.5">
      <c r="A39" s="11" t="s">
        <v>28</v>
      </c>
      <c r="B39" s="49"/>
      <c r="C39" s="49"/>
      <c r="D39" s="11"/>
      <c r="E39" s="11"/>
      <c r="F39" s="49"/>
      <c r="G39" s="49"/>
    </row>
    <row r="40" spans="2:3" ht="16.5">
      <c r="B40"/>
      <c r="C40"/>
    </row>
    <row r="41" spans="2:5" ht="16.5">
      <c r="B41" s="27">
        <f>SUM(B10+B16+B22+B27)</f>
        <v>17306739</v>
      </c>
      <c r="C41" s="27">
        <f>SUM(C10+C16+C22+C27)</f>
        <v>55478100</v>
      </c>
      <c r="D41" s="27">
        <f>SUM(D10+D16+D22+D27)</f>
        <v>12291797</v>
      </c>
      <c r="E41" s="27">
        <f>SUM(E10+E16+E22+E27)</f>
        <v>44458300</v>
      </c>
    </row>
    <row r="42" spans="6:7" ht="16.5">
      <c r="F42"/>
      <c r="G42"/>
    </row>
  </sheetData>
  <mergeCells count="1">
    <mergeCell ref="F3:G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62"/>
  <sheetViews>
    <sheetView zoomScale="85" zoomScaleNormal="85" workbookViewId="0" topLeftCell="A43">
      <selection activeCell="Z65" sqref="Z65"/>
    </sheetView>
  </sheetViews>
  <sheetFormatPr defaultColWidth="9.00390625" defaultRowHeight="16.5"/>
  <cols>
    <col min="1" max="1" width="27.00390625" style="0" customWidth="1"/>
    <col min="2" max="2" width="12.125" style="0" hidden="1" customWidth="1"/>
    <col min="3" max="3" width="14.00390625" style="27" hidden="1" customWidth="1"/>
    <col min="4" max="4" width="12.125" style="0" hidden="1" customWidth="1"/>
    <col min="5" max="5" width="14.00390625" style="27" hidden="1" customWidth="1"/>
    <col min="6" max="6" width="12.125" style="0" hidden="1" customWidth="1"/>
    <col min="7" max="7" width="14.00390625" style="27" hidden="1" customWidth="1"/>
    <col min="8" max="8" width="0.12890625" style="0" hidden="1" customWidth="1"/>
    <col min="9" max="9" width="14.00390625" style="27" hidden="1" customWidth="1"/>
    <col min="10" max="10" width="12.125" style="0" hidden="1" customWidth="1"/>
    <col min="11" max="11" width="14.00390625" style="27" hidden="1" customWidth="1"/>
    <col min="12" max="12" width="12.125" style="0" hidden="1" customWidth="1"/>
    <col min="13" max="13" width="14.00390625" style="27" hidden="1" customWidth="1"/>
    <col min="14" max="14" width="12.125" style="0" hidden="1" customWidth="1"/>
    <col min="15" max="15" width="12.875" style="0" hidden="1" customWidth="1"/>
    <col min="16" max="16" width="0.12890625" style="0" hidden="1" customWidth="1"/>
    <col min="17" max="17" width="12.875" style="0" hidden="1" customWidth="1"/>
    <col min="18" max="18" width="13.625" style="0" hidden="1" customWidth="1"/>
    <col min="19" max="19" width="12.875" style="0" hidden="1" customWidth="1"/>
    <col min="20" max="20" width="14.125" style="0" hidden="1" customWidth="1"/>
    <col min="21" max="21" width="12.875" style="0" hidden="1" customWidth="1"/>
    <col min="22" max="22" width="12.75390625" style="0" customWidth="1"/>
    <col min="23" max="23" width="12.875" style="0" bestFit="1" customWidth="1"/>
    <col min="24" max="24" width="13.50390625" style="0" customWidth="1"/>
    <col min="25" max="25" width="12.875" style="0" bestFit="1" customWidth="1"/>
  </cols>
  <sheetData>
    <row r="1" spans="1:25" ht="25.5" customHeight="1">
      <c r="A1" s="72" t="s">
        <v>63</v>
      </c>
      <c r="B1" s="23"/>
      <c r="C1" s="28"/>
      <c r="D1" s="23"/>
      <c r="E1" s="28"/>
      <c r="F1" s="23"/>
      <c r="G1" s="28"/>
      <c r="H1" s="23"/>
      <c r="I1" s="28"/>
      <c r="J1" s="23"/>
      <c r="K1" s="28"/>
      <c r="L1" s="23"/>
      <c r="M1" s="2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3" spans="1:25" ht="21.75" customHeight="1">
      <c r="A3" s="1"/>
      <c r="B3" s="80" t="s">
        <v>64</v>
      </c>
      <c r="C3" s="81"/>
      <c r="D3" s="80" t="s">
        <v>65</v>
      </c>
      <c r="E3" s="81"/>
      <c r="F3" s="80" t="s">
        <v>72</v>
      </c>
      <c r="G3" s="81"/>
      <c r="H3" s="24" t="s">
        <v>75</v>
      </c>
      <c r="I3" s="24"/>
      <c r="J3" s="24" t="s">
        <v>78</v>
      </c>
      <c r="K3" s="24"/>
      <c r="L3" s="24" t="s">
        <v>81</v>
      </c>
      <c r="M3" s="24"/>
      <c r="N3" s="24" t="s">
        <v>84</v>
      </c>
      <c r="O3" s="24"/>
      <c r="P3" s="56" t="s">
        <v>87</v>
      </c>
      <c r="Q3" s="24"/>
      <c r="R3" s="56" t="s">
        <v>92</v>
      </c>
      <c r="S3" s="24"/>
      <c r="T3" s="56" t="s">
        <v>93</v>
      </c>
      <c r="U3" s="24"/>
      <c r="V3" s="56" t="s">
        <v>94</v>
      </c>
      <c r="W3" s="24"/>
      <c r="X3" s="56" t="s">
        <v>95</v>
      </c>
      <c r="Y3" s="24"/>
    </row>
    <row r="4" spans="1:25" s="9" customFormat="1" ht="29.25" customHeight="1">
      <c r="A4" s="8" t="s">
        <v>0</v>
      </c>
      <c r="B4" s="8" t="s">
        <v>1</v>
      </c>
      <c r="C4" s="29" t="s">
        <v>2</v>
      </c>
      <c r="D4" s="8" t="s">
        <v>1</v>
      </c>
      <c r="E4" s="29" t="s">
        <v>2</v>
      </c>
      <c r="F4" s="8" t="s">
        <v>1</v>
      </c>
      <c r="G4" s="29" t="s">
        <v>2</v>
      </c>
      <c r="H4" s="8" t="s">
        <v>1</v>
      </c>
      <c r="I4" s="29" t="s">
        <v>2</v>
      </c>
      <c r="J4" s="8" t="s">
        <v>1</v>
      </c>
      <c r="K4" s="29" t="s">
        <v>2</v>
      </c>
      <c r="L4" s="8" t="s">
        <v>1</v>
      </c>
      <c r="M4" s="29" t="s">
        <v>2</v>
      </c>
      <c r="N4" s="8" t="s">
        <v>1</v>
      </c>
      <c r="O4" s="8" t="s">
        <v>2</v>
      </c>
      <c r="P4" s="8" t="s">
        <v>1</v>
      </c>
      <c r="Q4" s="8" t="s">
        <v>2</v>
      </c>
      <c r="R4" s="8" t="s">
        <v>1</v>
      </c>
      <c r="S4" s="8" t="s">
        <v>2</v>
      </c>
      <c r="T4" s="8" t="s">
        <v>1</v>
      </c>
      <c r="U4" s="8" t="s">
        <v>2</v>
      </c>
      <c r="V4" s="8" t="s">
        <v>1</v>
      </c>
      <c r="W4" s="8" t="s">
        <v>2</v>
      </c>
      <c r="X4" s="8" t="s">
        <v>1</v>
      </c>
      <c r="Y4" s="8" t="s">
        <v>2</v>
      </c>
    </row>
    <row r="5" spans="1:25" ht="21.75" customHeight="1">
      <c r="A5" s="1" t="s">
        <v>3</v>
      </c>
      <c r="B5" s="25">
        <f aca="true" t="shared" si="0" ref="B5:I5">SUM(B6:B7)</f>
        <v>1272377</v>
      </c>
      <c r="C5" s="25">
        <f t="shared" si="0"/>
        <v>3317000</v>
      </c>
      <c r="D5" s="25">
        <f t="shared" si="0"/>
        <v>1817207</v>
      </c>
      <c r="E5" s="25">
        <f t="shared" si="0"/>
        <v>4745400</v>
      </c>
      <c r="F5" s="25">
        <f>SUM(F6:F7)</f>
        <v>2903065</v>
      </c>
      <c r="G5" s="25">
        <f>SUM(G6:G7)</f>
        <v>7673200</v>
      </c>
      <c r="H5" s="25">
        <f t="shared" si="0"/>
        <v>3849078</v>
      </c>
      <c r="I5" s="25">
        <f t="shared" si="0"/>
        <v>10226400</v>
      </c>
      <c r="J5" s="25">
        <f>SUM(J6:J7)</f>
        <v>4604498</v>
      </c>
      <c r="K5" s="25">
        <f>SUM(K6:K7)</f>
        <v>12293400</v>
      </c>
      <c r="L5" s="25">
        <f aca="true" t="shared" si="1" ref="L5:Q5">SUM(L6:L7)</f>
        <v>5468683</v>
      </c>
      <c r="M5" s="25">
        <f t="shared" si="1"/>
        <v>14572000</v>
      </c>
      <c r="N5" s="25">
        <f t="shared" si="1"/>
        <v>6800951</v>
      </c>
      <c r="O5" s="25">
        <f t="shared" si="1"/>
        <v>18218700</v>
      </c>
      <c r="P5" s="25">
        <f t="shared" si="1"/>
        <v>7912452</v>
      </c>
      <c r="Q5" s="25">
        <f t="shared" si="1"/>
        <v>21135000</v>
      </c>
      <c r="R5" s="25">
        <f aca="true" t="shared" si="2" ref="R5:W5">SUM(R6:R7)</f>
        <v>8952269</v>
      </c>
      <c r="S5" s="25">
        <f t="shared" si="2"/>
        <v>24030500</v>
      </c>
      <c r="T5" s="25">
        <f>SUM(T6:T7)</f>
        <v>10017091</v>
      </c>
      <c r="U5" s="25">
        <f>SUM(U6:U7)</f>
        <v>26860000</v>
      </c>
      <c r="V5" s="25">
        <f t="shared" si="2"/>
        <v>10858021</v>
      </c>
      <c r="W5" s="25">
        <f t="shared" si="2"/>
        <v>29234900</v>
      </c>
      <c r="X5" s="25">
        <f>SUM(X6:X7)</f>
        <v>11762589</v>
      </c>
      <c r="Y5" s="25">
        <f>SUM(Y6:Y7)</f>
        <v>31730600</v>
      </c>
    </row>
    <row r="6" spans="1:25" ht="21.75" customHeight="1">
      <c r="A6" s="1">
        <v>55092100001</v>
      </c>
      <c r="B6" s="14">
        <v>293009</v>
      </c>
      <c r="C6" s="25">
        <v>660100</v>
      </c>
      <c r="D6" s="14">
        <v>523543</v>
      </c>
      <c r="E6" s="25">
        <v>1192700</v>
      </c>
      <c r="F6" s="14">
        <v>792906</v>
      </c>
      <c r="G6" s="25">
        <v>1894000</v>
      </c>
      <c r="H6" s="25">
        <v>1080203</v>
      </c>
      <c r="I6" s="25">
        <v>2608900</v>
      </c>
      <c r="J6" s="25">
        <v>1250607</v>
      </c>
      <c r="K6" s="25">
        <v>3082500</v>
      </c>
      <c r="L6" s="25">
        <v>1555199</v>
      </c>
      <c r="M6" s="25">
        <v>3843300</v>
      </c>
      <c r="N6" s="25">
        <v>1964686</v>
      </c>
      <c r="O6" s="25">
        <v>4891400</v>
      </c>
      <c r="P6" s="25">
        <v>2284930</v>
      </c>
      <c r="Q6" s="25">
        <v>5604600</v>
      </c>
      <c r="R6" s="25">
        <v>2545897</v>
      </c>
      <c r="S6" s="25">
        <v>6275100</v>
      </c>
      <c r="T6" s="25">
        <v>2877927</v>
      </c>
      <c r="U6" s="25">
        <v>7036600</v>
      </c>
      <c r="V6" s="25">
        <v>3130566</v>
      </c>
      <c r="W6" s="25">
        <v>7724900</v>
      </c>
      <c r="X6" s="82">
        <v>3385950</v>
      </c>
      <c r="Y6" s="82">
        <v>8421100</v>
      </c>
    </row>
    <row r="7" spans="1:25" ht="21.75" customHeight="1">
      <c r="A7" s="1">
        <v>55092200000</v>
      </c>
      <c r="B7" s="14">
        <v>979368</v>
      </c>
      <c r="C7" s="25">
        <v>2656900</v>
      </c>
      <c r="D7" s="14">
        <v>1293664</v>
      </c>
      <c r="E7" s="25">
        <v>3552700</v>
      </c>
      <c r="F7" s="14">
        <v>2110159</v>
      </c>
      <c r="G7" s="25">
        <v>5779200</v>
      </c>
      <c r="H7" s="25">
        <v>2768875</v>
      </c>
      <c r="I7" s="25">
        <v>7617500</v>
      </c>
      <c r="J7" s="25">
        <v>3353891</v>
      </c>
      <c r="K7" s="25">
        <v>9210900</v>
      </c>
      <c r="L7" s="25">
        <v>3913484</v>
      </c>
      <c r="M7" s="25">
        <v>10728700</v>
      </c>
      <c r="N7" s="25">
        <v>4836265</v>
      </c>
      <c r="O7" s="25">
        <v>13327300</v>
      </c>
      <c r="P7" s="25">
        <v>5627522</v>
      </c>
      <c r="Q7" s="25">
        <v>15530400</v>
      </c>
      <c r="R7" s="25">
        <v>6406372</v>
      </c>
      <c r="S7" s="25">
        <v>17755400</v>
      </c>
      <c r="T7" s="25">
        <v>7139164</v>
      </c>
      <c r="U7" s="25">
        <v>19823400</v>
      </c>
      <c r="V7" s="25">
        <v>7727455</v>
      </c>
      <c r="W7" s="25">
        <v>21510000</v>
      </c>
      <c r="X7" s="82">
        <v>8376639</v>
      </c>
      <c r="Y7" s="82">
        <v>23309500</v>
      </c>
    </row>
    <row r="8" spans="1:25" ht="21.75" customHeight="1">
      <c r="A8" s="1" t="s">
        <v>4</v>
      </c>
      <c r="B8" s="21">
        <f>SUM(B9:B9)</f>
        <v>197632</v>
      </c>
      <c r="C8" s="25">
        <f>SUM(C9)</f>
        <v>495900</v>
      </c>
      <c r="D8" s="21">
        <f>SUM(D9:D9)</f>
        <v>431963</v>
      </c>
      <c r="E8" s="25">
        <f>SUM(E9)</f>
        <v>1122000</v>
      </c>
      <c r="F8" s="21">
        <f>SUM(F9:F9)</f>
        <v>690148</v>
      </c>
      <c r="G8" s="25">
        <f aca="true" t="shared" si="3" ref="G8:M8">SUM(G9)</f>
        <v>1805700</v>
      </c>
      <c r="H8" s="25">
        <f t="shared" si="3"/>
        <v>856860</v>
      </c>
      <c r="I8" s="25">
        <f t="shared" si="3"/>
        <v>2252200</v>
      </c>
      <c r="J8" s="25">
        <f t="shared" si="3"/>
        <v>977843</v>
      </c>
      <c r="K8" s="25">
        <f t="shared" si="3"/>
        <v>2618700</v>
      </c>
      <c r="L8" s="25">
        <f t="shared" si="3"/>
        <v>1104670</v>
      </c>
      <c r="M8" s="25">
        <f t="shared" si="3"/>
        <v>2947600</v>
      </c>
      <c r="N8" s="25">
        <f>SUM(N9)</f>
        <v>1341996</v>
      </c>
      <c r="O8" s="25">
        <f>SUM(O9)</f>
        <v>3596400</v>
      </c>
      <c r="P8" s="25">
        <f>SUM(P9)</f>
        <v>1570428</v>
      </c>
      <c r="Q8" s="25">
        <f>SUM(Q9)</f>
        <v>4179400</v>
      </c>
      <c r="R8" s="25">
        <f aca="true" t="shared" si="4" ref="R8:Y8">SUM(R9)</f>
        <v>1713356</v>
      </c>
      <c r="S8" s="25">
        <f t="shared" si="4"/>
        <v>4536800</v>
      </c>
      <c r="T8" s="25">
        <f t="shared" si="4"/>
        <v>1847440</v>
      </c>
      <c r="U8" s="25">
        <f t="shared" si="4"/>
        <v>4868700</v>
      </c>
      <c r="V8" s="25">
        <f t="shared" si="4"/>
        <v>2064240</v>
      </c>
      <c r="W8" s="25">
        <f t="shared" si="4"/>
        <v>5412700</v>
      </c>
      <c r="X8" s="25">
        <f t="shared" si="4"/>
        <v>2246276</v>
      </c>
      <c r="Y8" s="25">
        <f t="shared" si="4"/>
        <v>5888600</v>
      </c>
    </row>
    <row r="9" spans="1:25" ht="21.75" customHeight="1">
      <c r="A9" s="1">
        <v>55095100004</v>
      </c>
      <c r="B9" s="15">
        <v>197632</v>
      </c>
      <c r="C9" s="25">
        <v>495900</v>
      </c>
      <c r="D9" s="15">
        <v>431963</v>
      </c>
      <c r="E9" s="25">
        <v>1122000</v>
      </c>
      <c r="F9" s="15">
        <v>690148</v>
      </c>
      <c r="G9" s="25">
        <v>1805700</v>
      </c>
      <c r="H9" s="25">
        <v>856860</v>
      </c>
      <c r="I9" s="25">
        <v>2252200</v>
      </c>
      <c r="J9" s="25">
        <v>977843</v>
      </c>
      <c r="K9" s="25">
        <v>2618700</v>
      </c>
      <c r="L9" s="25">
        <v>1104670</v>
      </c>
      <c r="M9" s="25">
        <v>2947600</v>
      </c>
      <c r="N9" s="25">
        <v>1341996</v>
      </c>
      <c r="O9" s="25">
        <v>3596400</v>
      </c>
      <c r="P9" s="25">
        <v>1570428</v>
      </c>
      <c r="Q9" s="25">
        <v>4179400</v>
      </c>
      <c r="R9" s="25">
        <v>1713356</v>
      </c>
      <c r="S9" s="25">
        <v>4536800</v>
      </c>
      <c r="T9" s="25">
        <v>1847440</v>
      </c>
      <c r="U9" s="25">
        <v>4868700</v>
      </c>
      <c r="V9" s="25">
        <v>2064240</v>
      </c>
      <c r="W9" s="25">
        <v>5412700</v>
      </c>
      <c r="X9" s="82">
        <v>2246276</v>
      </c>
      <c r="Y9" s="82">
        <v>5888600</v>
      </c>
    </row>
    <row r="10" spans="1:25" ht="21.75" customHeight="1">
      <c r="A10" s="1" t="s">
        <v>5</v>
      </c>
      <c r="B10" s="21">
        <f>SUM(B11:B11)</f>
        <v>998</v>
      </c>
      <c r="C10" s="25">
        <f>SUM(C11)</f>
        <v>12300</v>
      </c>
      <c r="D10" s="21">
        <f>SUM(D11:D11)</f>
        <v>5669</v>
      </c>
      <c r="E10" s="25">
        <f>SUM(E11)</f>
        <v>87600</v>
      </c>
      <c r="F10" s="21">
        <f>SUM(F11:F11)</f>
        <v>13984</v>
      </c>
      <c r="G10" s="25">
        <f aca="true" t="shared" si="5" ref="G10:M10">SUM(G11)</f>
        <v>232900</v>
      </c>
      <c r="H10" s="25">
        <f t="shared" si="5"/>
        <v>28144</v>
      </c>
      <c r="I10" s="25">
        <f t="shared" si="5"/>
        <v>455800</v>
      </c>
      <c r="J10" s="25">
        <f t="shared" si="5"/>
        <v>35448</v>
      </c>
      <c r="K10" s="25">
        <f t="shared" si="5"/>
        <v>579300</v>
      </c>
      <c r="L10" s="25">
        <f t="shared" si="5"/>
        <v>38830</v>
      </c>
      <c r="M10" s="25">
        <f t="shared" si="5"/>
        <v>623200</v>
      </c>
      <c r="N10" s="25">
        <f>SUM(N11)</f>
        <v>48677</v>
      </c>
      <c r="O10" s="25">
        <f>SUM(O11)</f>
        <v>728400</v>
      </c>
      <c r="P10" s="25">
        <f>SUM(P11)</f>
        <v>52804</v>
      </c>
      <c r="Q10" s="25">
        <f>SUM(Q11)</f>
        <v>778000</v>
      </c>
      <c r="R10" s="25">
        <f aca="true" t="shared" si="6" ref="R10:Y10">SUM(R11)</f>
        <v>53336</v>
      </c>
      <c r="S10" s="25">
        <f t="shared" si="6"/>
        <v>785100</v>
      </c>
      <c r="T10" s="25">
        <f t="shared" si="6"/>
        <v>55608</v>
      </c>
      <c r="U10" s="25">
        <f t="shared" si="6"/>
        <v>813000</v>
      </c>
      <c r="V10" s="25">
        <f t="shared" si="6"/>
        <v>59007</v>
      </c>
      <c r="W10" s="25">
        <f t="shared" si="6"/>
        <v>859300</v>
      </c>
      <c r="X10" s="25">
        <f t="shared" si="6"/>
        <v>62002</v>
      </c>
      <c r="Y10" s="25">
        <f t="shared" si="6"/>
        <v>895100</v>
      </c>
    </row>
    <row r="11" spans="1:25" ht="21.75" customHeight="1">
      <c r="A11" s="1">
        <v>55095200003</v>
      </c>
      <c r="B11" s="13">
        <v>998</v>
      </c>
      <c r="C11" s="25">
        <v>12300</v>
      </c>
      <c r="D11" s="13">
        <v>5669</v>
      </c>
      <c r="E11" s="25">
        <v>87600</v>
      </c>
      <c r="F11" s="13">
        <v>13984</v>
      </c>
      <c r="G11" s="25">
        <v>232900</v>
      </c>
      <c r="H11" s="25">
        <v>28144</v>
      </c>
      <c r="I11" s="25">
        <v>455800</v>
      </c>
      <c r="J11" s="25">
        <v>35448</v>
      </c>
      <c r="K11" s="25">
        <v>579300</v>
      </c>
      <c r="L11" s="25">
        <v>38830</v>
      </c>
      <c r="M11" s="25">
        <v>623200</v>
      </c>
      <c r="N11" s="25">
        <v>48677</v>
      </c>
      <c r="O11" s="25">
        <v>728400</v>
      </c>
      <c r="P11" s="25">
        <v>52804</v>
      </c>
      <c r="Q11" s="25">
        <v>778000</v>
      </c>
      <c r="R11" s="25">
        <v>53336</v>
      </c>
      <c r="S11" s="25">
        <v>785100</v>
      </c>
      <c r="T11" s="25">
        <v>55608</v>
      </c>
      <c r="U11" s="25">
        <v>813000</v>
      </c>
      <c r="V11" s="25">
        <v>59007</v>
      </c>
      <c r="W11" s="25">
        <v>859300</v>
      </c>
      <c r="X11" s="82">
        <v>62002</v>
      </c>
      <c r="Y11" s="82">
        <v>895100</v>
      </c>
    </row>
    <row r="12" spans="1:25" ht="21.75" customHeight="1">
      <c r="A12" s="1" t="s">
        <v>6</v>
      </c>
      <c r="B12" s="25">
        <f>SUM(B13)</f>
        <v>27534</v>
      </c>
      <c r="C12" s="25">
        <f>SUM(C13)</f>
        <v>16700</v>
      </c>
      <c r="D12" s="21">
        <f>SUM(D13:D13)</f>
        <v>108572</v>
      </c>
      <c r="E12" s="25">
        <f>SUM(E13)</f>
        <v>164100</v>
      </c>
      <c r="F12" s="21">
        <f>SUM(F13:F13)</f>
        <v>220405</v>
      </c>
      <c r="G12" s="25">
        <f aca="true" t="shared" si="7" ref="G12:M12">SUM(G13)</f>
        <v>494800</v>
      </c>
      <c r="H12" s="25">
        <f t="shared" si="7"/>
        <v>308494</v>
      </c>
      <c r="I12" s="25">
        <f t="shared" si="7"/>
        <v>676600</v>
      </c>
      <c r="J12" s="25">
        <f t="shared" si="7"/>
        <v>458626</v>
      </c>
      <c r="K12" s="25">
        <f t="shared" si="7"/>
        <v>968000</v>
      </c>
      <c r="L12" s="25">
        <f t="shared" si="7"/>
        <v>578820</v>
      </c>
      <c r="M12" s="25">
        <f t="shared" si="7"/>
        <v>1300400</v>
      </c>
      <c r="N12" s="25">
        <f>SUM(N13)</f>
        <v>719163</v>
      </c>
      <c r="O12" s="25">
        <f>SUM(O13)</f>
        <v>1667500</v>
      </c>
      <c r="P12" s="25">
        <f>SUM(P13)</f>
        <v>853519</v>
      </c>
      <c r="Q12" s="25">
        <f>SUM(Q13)</f>
        <v>1974500</v>
      </c>
      <c r="R12" s="25">
        <f aca="true" t="shared" si="8" ref="R12:Y12">SUM(R13)</f>
        <v>926267</v>
      </c>
      <c r="S12" s="25">
        <f t="shared" si="8"/>
        <v>2082700</v>
      </c>
      <c r="T12" s="25">
        <f t="shared" si="8"/>
        <v>1052323</v>
      </c>
      <c r="U12" s="25">
        <f t="shared" si="8"/>
        <v>2265800</v>
      </c>
      <c r="V12" s="25">
        <f t="shared" si="8"/>
        <v>1181300</v>
      </c>
      <c r="W12" s="25">
        <f t="shared" si="8"/>
        <v>2515100</v>
      </c>
      <c r="X12" s="25">
        <f t="shared" si="8"/>
        <v>1245248</v>
      </c>
      <c r="Y12" s="25">
        <f t="shared" si="8"/>
        <v>2618100</v>
      </c>
    </row>
    <row r="13" spans="1:25" ht="21.75" customHeight="1">
      <c r="A13" s="1">
        <v>55095300002</v>
      </c>
      <c r="B13" s="13">
        <v>27534</v>
      </c>
      <c r="C13" s="25">
        <v>16700</v>
      </c>
      <c r="D13" s="13">
        <v>108572</v>
      </c>
      <c r="E13" s="25">
        <v>164100</v>
      </c>
      <c r="F13" s="13">
        <v>220405</v>
      </c>
      <c r="G13" s="25">
        <v>494800</v>
      </c>
      <c r="H13" s="25">
        <v>308494</v>
      </c>
      <c r="I13" s="25">
        <v>676600</v>
      </c>
      <c r="J13" s="25">
        <v>458626</v>
      </c>
      <c r="K13" s="25">
        <v>968000</v>
      </c>
      <c r="L13" s="25">
        <v>578820</v>
      </c>
      <c r="M13" s="25">
        <v>1300400</v>
      </c>
      <c r="N13" s="25">
        <v>719163</v>
      </c>
      <c r="O13" s="25">
        <v>1667500</v>
      </c>
      <c r="P13" s="25">
        <v>853519</v>
      </c>
      <c r="Q13" s="25">
        <v>1974500</v>
      </c>
      <c r="R13" s="25">
        <v>926267</v>
      </c>
      <c r="S13" s="25">
        <v>2082700</v>
      </c>
      <c r="T13" s="25">
        <v>1052323</v>
      </c>
      <c r="U13" s="25">
        <v>2265800</v>
      </c>
      <c r="V13" s="25">
        <v>1181300</v>
      </c>
      <c r="W13" s="25">
        <v>2515100</v>
      </c>
      <c r="X13" s="82">
        <v>1245248</v>
      </c>
      <c r="Y13" s="82">
        <v>2618100</v>
      </c>
    </row>
    <row r="14" spans="1:25" ht="21.75" customHeight="1">
      <c r="A14" s="1" t="s">
        <v>7</v>
      </c>
      <c r="B14" s="21">
        <f aca="true" t="shared" si="9" ref="B14:I14">SUM(B15:B17)</f>
        <v>148576</v>
      </c>
      <c r="C14" s="21">
        <f t="shared" si="9"/>
        <v>415500</v>
      </c>
      <c r="D14" s="21">
        <f t="shared" si="9"/>
        <v>236157</v>
      </c>
      <c r="E14" s="21">
        <f t="shared" si="9"/>
        <v>671800</v>
      </c>
      <c r="F14" s="21">
        <f>SUM(F15:F17)</f>
        <v>471320</v>
      </c>
      <c r="G14" s="21">
        <f>SUM(G15:G17)</f>
        <v>1340200</v>
      </c>
      <c r="H14" s="21">
        <f t="shared" si="9"/>
        <v>584448</v>
      </c>
      <c r="I14" s="21">
        <f t="shared" si="9"/>
        <v>1653000</v>
      </c>
      <c r="J14" s="21">
        <f aca="true" t="shared" si="10" ref="J14:Q14">SUM(J15:J17)</f>
        <v>656509</v>
      </c>
      <c r="K14" s="21">
        <f t="shared" si="10"/>
        <v>1854800</v>
      </c>
      <c r="L14" s="21">
        <f t="shared" si="10"/>
        <v>696435</v>
      </c>
      <c r="M14" s="21">
        <f t="shared" si="10"/>
        <v>1955700</v>
      </c>
      <c r="N14" s="21">
        <f t="shared" si="10"/>
        <v>740081</v>
      </c>
      <c r="O14" s="21">
        <f t="shared" si="10"/>
        <v>2058200</v>
      </c>
      <c r="P14" s="21">
        <f t="shared" si="10"/>
        <v>808170</v>
      </c>
      <c r="Q14" s="21">
        <f t="shared" si="10"/>
        <v>2236800</v>
      </c>
      <c r="R14" s="21">
        <f aca="true" t="shared" si="11" ref="R14:W14">SUM(R15:R17)</f>
        <v>893267</v>
      </c>
      <c r="S14" s="21">
        <f t="shared" si="11"/>
        <v>2456600</v>
      </c>
      <c r="T14" s="21">
        <f>SUM(T15:T17)</f>
        <v>930843</v>
      </c>
      <c r="U14" s="21">
        <f>SUM(U15:U17)</f>
        <v>2554900</v>
      </c>
      <c r="V14" s="25">
        <f t="shared" si="11"/>
        <v>939944</v>
      </c>
      <c r="W14" s="25">
        <f t="shared" si="11"/>
        <v>2579700</v>
      </c>
      <c r="X14" s="25">
        <f>SUM(X15:X17)</f>
        <v>1081686</v>
      </c>
      <c r="Y14" s="25">
        <f>SUM(Y15:Y17)</f>
        <v>2904600</v>
      </c>
    </row>
    <row r="15" spans="1:25" ht="21.75" customHeight="1">
      <c r="A15" s="17" t="s">
        <v>38</v>
      </c>
      <c r="B15" s="13">
        <v>148576</v>
      </c>
      <c r="C15" s="25">
        <v>415500</v>
      </c>
      <c r="D15" s="13">
        <v>236157</v>
      </c>
      <c r="E15" s="25">
        <v>671800</v>
      </c>
      <c r="F15" s="13">
        <v>471320</v>
      </c>
      <c r="G15" s="25">
        <v>1340200</v>
      </c>
      <c r="H15" s="25">
        <v>584448</v>
      </c>
      <c r="I15" s="25">
        <v>1653000</v>
      </c>
      <c r="J15" s="25">
        <v>656509</v>
      </c>
      <c r="K15" s="25">
        <v>1854800</v>
      </c>
      <c r="L15" s="25">
        <v>696435</v>
      </c>
      <c r="M15" s="25">
        <v>1955700</v>
      </c>
      <c r="N15" s="25">
        <v>740081</v>
      </c>
      <c r="O15" s="25">
        <v>2058200</v>
      </c>
      <c r="P15" s="25">
        <v>808170</v>
      </c>
      <c r="Q15" s="25">
        <v>2236800</v>
      </c>
      <c r="R15" s="25">
        <v>893267</v>
      </c>
      <c r="S15" s="25">
        <v>2456600</v>
      </c>
      <c r="T15" s="25">
        <v>930843</v>
      </c>
      <c r="U15" s="25">
        <v>2554900</v>
      </c>
      <c r="V15" s="25">
        <v>939915</v>
      </c>
      <c r="W15" s="25">
        <v>2579200</v>
      </c>
      <c r="X15" s="82">
        <v>1081631</v>
      </c>
      <c r="Y15" s="82">
        <v>2903000</v>
      </c>
    </row>
    <row r="16" spans="1:25" ht="21.75" customHeight="1">
      <c r="A16" s="17" t="s">
        <v>30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>
        <v>0</v>
      </c>
      <c r="M16" s="13">
        <v>0</v>
      </c>
      <c r="N16" s="13"/>
      <c r="O16" s="13"/>
      <c r="P16" s="13"/>
      <c r="Q16" s="13"/>
      <c r="R16" s="13"/>
      <c r="S16" s="13"/>
      <c r="T16" s="13"/>
      <c r="U16" s="13"/>
      <c r="V16" s="13">
        <v>29</v>
      </c>
      <c r="W16" s="13">
        <v>500</v>
      </c>
      <c r="X16" s="84">
        <v>51</v>
      </c>
      <c r="Y16" s="84">
        <v>1500</v>
      </c>
    </row>
    <row r="17" spans="1:25" ht="21.75" customHeight="1">
      <c r="A17" s="17" t="s">
        <v>31</v>
      </c>
      <c r="B17" s="13"/>
      <c r="C17" s="13"/>
      <c r="D17" s="13"/>
      <c r="E17" s="13"/>
      <c r="F17" s="13"/>
      <c r="G17" s="13"/>
      <c r="H17" s="13"/>
      <c r="I17" s="13"/>
      <c r="J17" s="13">
        <v>0</v>
      </c>
      <c r="K17" s="13">
        <v>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>
        <v>0</v>
      </c>
      <c r="W17" s="13">
        <v>0</v>
      </c>
      <c r="X17" s="84">
        <v>4</v>
      </c>
      <c r="Y17" s="84">
        <v>100</v>
      </c>
    </row>
    <row r="18" spans="1:25" ht="23.25" customHeight="1">
      <c r="A18" s="5" t="s">
        <v>8</v>
      </c>
      <c r="B18" s="13">
        <f aca="true" t="shared" si="12" ref="B18:I18">SUM(B5+B8+B10+B12+B14)</f>
        <v>1647117</v>
      </c>
      <c r="C18" s="13">
        <f t="shared" si="12"/>
        <v>4257400</v>
      </c>
      <c r="D18" s="13">
        <f t="shared" si="12"/>
        <v>2599568</v>
      </c>
      <c r="E18" s="13">
        <f t="shared" si="12"/>
        <v>6790900</v>
      </c>
      <c r="F18" s="13">
        <f>SUM(F5+F8+F10+F12+F14)</f>
        <v>4298922</v>
      </c>
      <c r="G18" s="13">
        <f>SUM(G5+G8+G10+G12+G14)</f>
        <v>11546800</v>
      </c>
      <c r="H18" s="13">
        <f t="shared" si="12"/>
        <v>5627024</v>
      </c>
      <c r="I18" s="13">
        <f t="shared" si="12"/>
        <v>15264000</v>
      </c>
      <c r="J18" s="13">
        <f aca="true" t="shared" si="13" ref="J18:Q18">SUM(J5+J8+J10+J12+J14)</f>
        <v>6732924</v>
      </c>
      <c r="K18" s="13">
        <f t="shared" si="13"/>
        <v>18314200</v>
      </c>
      <c r="L18" s="13">
        <f t="shared" si="13"/>
        <v>7887438</v>
      </c>
      <c r="M18" s="13">
        <f t="shared" si="13"/>
        <v>21398900</v>
      </c>
      <c r="N18" s="13">
        <f t="shared" si="13"/>
        <v>9650868</v>
      </c>
      <c r="O18" s="13">
        <f t="shared" si="13"/>
        <v>26269200</v>
      </c>
      <c r="P18" s="13">
        <f t="shared" si="13"/>
        <v>11197373</v>
      </c>
      <c r="Q18" s="13">
        <f t="shared" si="13"/>
        <v>30303700</v>
      </c>
      <c r="R18" s="13">
        <f aca="true" t="shared" si="14" ref="R18:W18">SUM(R5+R8+R10+R12+R14)</f>
        <v>12538495</v>
      </c>
      <c r="S18" s="13">
        <f t="shared" si="14"/>
        <v>33891700</v>
      </c>
      <c r="T18" s="13">
        <f>SUM(T5+T8+T10+T12+T14)</f>
        <v>13903305</v>
      </c>
      <c r="U18" s="13">
        <f>SUM(U5+U8+U10+U12+U14)</f>
        <v>37362400</v>
      </c>
      <c r="V18" s="13">
        <f t="shared" si="14"/>
        <v>15102512</v>
      </c>
      <c r="W18" s="13">
        <f t="shared" si="14"/>
        <v>40601700</v>
      </c>
      <c r="X18" s="13">
        <f>SUM(X5+X8+X10+X12+X14)</f>
        <v>16397801</v>
      </c>
      <c r="Y18" s="13">
        <f>SUM(Y5+Y8+Y10+Y12+Y14)</f>
        <v>44037000</v>
      </c>
    </row>
    <row r="19" spans="1:25" ht="11.25" customHeight="1">
      <c r="A19" s="6"/>
      <c r="B19" s="7"/>
      <c r="C19" s="30"/>
      <c r="D19" s="7"/>
      <c r="E19" s="30"/>
      <c r="F19" s="7"/>
      <c r="G19" s="30"/>
      <c r="H19" s="25"/>
      <c r="I19" s="30"/>
      <c r="J19" s="25"/>
      <c r="K19" s="30"/>
      <c r="L19" s="25"/>
      <c r="M19" s="30"/>
      <c r="N19" s="25"/>
      <c r="O19" s="7"/>
      <c r="P19" s="25"/>
      <c r="Q19" s="7"/>
      <c r="R19" s="25"/>
      <c r="S19" s="7"/>
      <c r="T19" s="25"/>
      <c r="U19" s="7"/>
      <c r="V19" s="25"/>
      <c r="W19" s="34"/>
      <c r="X19" s="25"/>
      <c r="Y19" s="34"/>
    </row>
    <row r="20" spans="1:25" ht="21.75" customHeight="1">
      <c r="A20" s="4" t="s">
        <v>9</v>
      </c>
      <c r="B20" s="3">
        <f aca="true" t="shared" si="15" ref="B20:I20">SUM(B21:B22)</f>
        <v>203043</v>
      </c>
      <c r="C20" s="3">
        <f t="shared" si="15"/>
        <v>680800</v>
      </c>
      <c r="D20" s="3">
        <f t="shared" si="15"/>
        <v>318868</v>
      </c>
      <c r="E20" s="3">
        <f t="shared" si="15"/>
        <v>1097900</v>
      </c>
      <c r="F20" s="3">
        <f>SUM(F21:F22)</f>
        <v>584215</v>
      </c>
      <c r="G20" s="3">
        <f>SUM(G21:G22)</f>
        <v>2016000</v>
      </c>
      <c r="H20" s="3">
        <f t="shared" si="15"/>
        <v>739873</v>
      </c>
      <c r="I20" s="3">
        <f t="shared" si="15"/>
        <v>2586900</v>
      </c>
      <c r="J20" s="3">
        <f aca="true" t="shared" si="16" ref="J20:Q20">SUM(J21:J22)</f>
        <v>835620</v>
      </c>
      <c r="K20" s="3">
        <f t="shared" si="16"/>
        <v>3009200</v>
      </c>
      <c r="L20" s="3">
        <f t="shared" si="16"/>
        <v>913495</v>
      </c>
      <c r="M20" s="3">
        <f t="shared" si="16"/>
        <v>3267100</v>
      </c>
      <c r="N20" s="3">
        <f t="shared" si="16"/>
        <v>1024823</v>
      </c>
      <c r="O20" s="3">
        <f t="shared" si="16"/>
        <v>3636700</v>
      </c>
      <c r="P20" s="3">
        <f t="shared" si="16"/>
        <v>1110316</v>
      </c>
      <c r="Q20" s="3">
        <f t="shared" si="16"/>
        <v>3971500</v>
      </c>
      <c r="R20" s="3">
        <f aca="true" t="shared" si="17" ref="R20:W20">SUM(R21:R22)</f>
        <v>1222312</v>
      </c>
      <c r="S20" s="3">
        <f t="shared" si="17"/>
        <v>4432600</v>
      </c>
      <c r="T20" s="3">
        <f>SUM(T21:T22)</f>
        <v>1352766</v>
      </c>
      <c r="U20" s="3">
        <f>SUM(U21:U22)</f>
        <v>4866700</v>
      </c>
      <c r="V20" s="25">
        <f t="shared" si="17"/>
        <v>1403125</v>
      </c>
      <c r="W20" s="25">
        <f t="shared" si="17"/>
        <v>5039900</v>
      </c>
      <c r="X20" s="25">
        <f>SUM(X21:X22)</f>
        <v>1566441</v>
      </c>
      <c r="Y20" s="25">
        <f>SUM(Y21:Y22)</f>
        <v>5620000</v>
      </c>
    </row>
    <row r="21" spans="1:25" ht="21.75" customHeight="1">
      <c r="A21" s="4">
        <v>55093100009</v>
      </c>
      <c r="B21" s="4">
        <v>44737</v>
      </c>
      <c r="C21" s="31">
        <v>162700</v>
      </c>
      <c r="D21" s="4">
        <v>49735</v>
      </c>
      <c r="E21" s="31">
        <v>182100</v>
      </c>
      <c r="F21" s="4">
        <v>59749</v>
      </c>
      <c r="G21" s="31">
        <v>214700</v>
      </c>
      <c r="H21" s="25">
        <v>81350</v>
      </c>
      <c r="I21" s="31">
        <v>298000</v>
      </c>
      <c r="J21" s="25">
        <v>138832</v>
      </c>
      <c r="K21" s="31">
        <v>575700</v>
      </c>
      <c r="L21" s="25">
        <v>142832</v>
      </c>
      <c r="M21" s="31">
        <v>589000</v>
      </c>
      <c r="N21" s="25">
        <v>164857</v>
      </c>
      <c r="O21" s="4">
        <v>665000</v>
      </c>
      <c r="P21" s="25">
        <v>173006</v>
      </c>
      <c r="Q21" s="4">
        <v>696700</v>
      </c>
      <c r="R21" s="25">
        <v>227281</v>
      </c>
      <c r="S21" s="4">
        <v>942000</v>
      </c>
      <c r="T21" s="25">
        <v>227281</v>
      </c>
      <c r="U21" s="4">
        <v>942000</v>
      </c>
      <c r="V21" s="25">
        <v>242424</v>
      </c>
      <c r="W21" s="32">
        <v>995600</v>
      </c>
      <c r="X21" s="82">
        <v>260767</v>
      </c>
      <c r="Y21" s="83">
        <v>1058300</v>
      </c>
    </row>
    <row r="22" spans="1:25" ht="21.75" customHeight="1">
      <c r="A22" s="4">
        <v>55093200008</v>
      </c>
      <c r="B22" s="4">
        <v>158306</v>
      </c>
      <c r="C22" s="31">
        <v>518100</v>
      </c>
      <c r="D22" s="4">
        <v>269133</v>
      </c>
      <c r="E22" s="31">
        <v>915800</v>
      </c>
      <c r="F22" s="4">
        <v>524466</v>
      </c>
      <c r="G22" s="31">
        <v>1801300</v>
      </c>
      <c r="H22" s="25">
        <v>658523</v>
      </c>
      <c r="I22" s="31">
        <v>2288900</v>
      </c>
      <c r="J22" s="25">
        <v>696788</v>
      </c>
      <c r="K22" s="31">
        <v>2433500</v>
      </c>
      <c r="L22" s="25">
        <v>770663</v>
      </c>
      <c r="M22" s="31">
        <v>2678100</v>
      </c>
      <c r="N22" s="25">
        <v>859966</v>
      </c>
      <c r="O22" s="4">
        <v>2971700</v>
      </c>
      <c r="P22" s="25">
        <v>937310</v>
      </c>
      <c r="Q22" s="4">
        <v>3274800</v>
      </c>
      <c r="R22" s="25">
        <v>995031</v>
      </c>
      <c r="S22" s="4">
        <v>3490600</v>
      </c>
      <c r="T22" s="25">
        <v>1125485</v>
      </c>
      <c r="U22" s="4">
        <v>3924700</v>
      </c>
      <c r="V22" s="25">
        <v>1160701</v>
      </c>
      <c r="W22" s="32">
        <v>4044300</v>
      </c>
      <c r="X22" s="82">
        <v>1305674</v>
      </c>
      <c r="Y22" s="83">
        <v>4561700</v>
      </c>
    </row>
    <row r="23" spans="1:25" ht="21.75" customHeight="1">
      <c r="A23" s="1" t="s">
        <v>32</v>
      </c>
      <c r="B23" s="21">
        <f aca="true" t="shared" si="18" ref="B23:M23">SUM(B24:B24)</f>
        <v>2990</v>
      </c>
      <c r="C23" s="21">
        <f t="shared" si="18"/>
        <v>32600</v>
      </c>
      <c r="D23" s="21">
        <f t="shared" si="18"/>
        <v>3902</v>
      </c>
      <c r="E23" s="21">
        <f t="shared" si="18"/>
        <v>47900</v>
      </c>
      <c r="F23" s="21">
        <f t="shared" si="18"/>
        <v>3902</v>
      </c>
      <c r="G23" s="21">
        <f t="shared" si="18"/>
        <v>47900</v>
      </c>
      <c r="H23" s="21">
        <f t="shared" si="18"/>
        <v>3902</v>
      </c>
      <c r="I23" s="21">
        <f t="shared" si="18"/>
        <v>47900</v>
      </c>
      <c r="J23" s="21">
        <f t="shared" si="18"/>
        <v>8939</v>
      </c>
      <c r="K23" s="21">
        <f t="shared" si="18"/>
        <v>91000</v>
      </c>
      <c r="L23" s="21">
        <f t="shared" si="18"/>
        <v>17694</v>
      </c>
      <c r="M23" s="21">
        <f t="shared" si="18"/>
        <v>140000</v>
      </c>
      <c r="N23" s="21">
        <f>SUM(N24:N24)</f>
        <v>32894</v>
      </c>
      <c r="O23" s="21">
        <f>SUM(O24:O24)</f>
        <v>211300</v>
      </c>
      <c r="P23" s="18">
        <f>SUM(P24:P24)</f>
        <v>59768</v>
      </c>
      <c r="Q23" s="18">
        <f>SUM(Q24:Q24)</f>
        <v>413400</v>
      </c>
      <c r="R23" s="18">
        <f aca="true" t="shared" si="19" ref="R23:Y23">SUM(R24:R24)</f>
        <v>66817</v>
      </c>
      <c r="S23" s="18">
        <f t="shared" si="19"/>
        <v>455000</v>
      </c>
      <c r="T23" s="18">
        <f t="shared" si="19"/>
        <v>72110</v>
      </c>
      <c r="U23" s="18">
        <f t="shared" si="19"/>
        <v>476300</v>
      </c>
      <c r="V23" s="18">
        <f t="shared" si="19"/>
        <v>72110</v>
      </c>
      <c r="W23" s="18">
        <f t="shared" si="19"/>
        <v>476300</v>
      </c>
      <c r="X23" s="18">
        <f t="shared" si="19"/>
        <v>72113</v>
      </c>
      <c r="Y23" s="18">
        <f t="shared" si="19"/>
        <v>476300</v>
      </c>
    </row>
    <row r="24" spans="1:25" ht="21.75" customHeight="1">
      <c r="A24" s="1"/>
      <c r="B24" s="18">
        <v>2990</v>
      </c>
      <c r="C24" s="21">
        <v>32600</v>
      </c>
      <c r="D24" s="18">
        <v>3902</v>
      </c>
      <c r="E24" s="21">
        <v>47900</v>
      </c>
      <c r="F24" s="18">
        <v>3902</v>
      </c>
      <c r="G24" s="21">
        <v>47900</v>
      </c>
      <c r="H24" s="18">
        <v>3902</v>
      </c>
      <c r="I24" s="21">
        <v>47900</v>
      </c>
      <c r="J24" s="18">
        <v>8939</v>
      </c>
      <c r="K24" s="21">
        <v>91000</v>
      </c>
      <c r="L24" s="18">
        <v>17694</v>
      </c>
      <c r="M24" s="21">
        <v>140000</v>
      </c>
      <c r="N24" s="18">
        <v>32894</v>
      </c>
      <c r="O24" s="18">
        <v>211300</v>
      </c>
      <c r="P24" s="18">
        <v>59768</v>
      </c>
      <c r="Q24" s="18">
        <v>413400</v>
      </c>
      <c r="R24" s="18">
        <v>66817</v>
      </c>
      <c r="S24" s="18">
        <v>455000</v>
      </c>
      <c r="T24" s="18">
        <v>72110</v>
      </c>
      <c r="U24" s="18">
        <v>476300</v>
      </c>
      <c r="V24" s="25">
        <v>72110</v>
      </c>
      <c r="W24" s="25">
        <v>476300</v>
      </c>
      <c r="X24" s="82">
        <v>72113</v>
      </c>
      <c r="Y24" s="82">
        <v>476300</v>
      </c>
    </row>
    <row r="25" spans="1:25" ht="21.75" customHeight="1">
      <c r="A25" s="1" t="s">
        <v>33</v>
      </c>
      <c r="B25" s="21">
        <f aca="true" t="shared" si="20" ref="B25:M25">SUM(B26:B26)</f>
        <v>0</v>
      </c>
      <c r="C25" s="21">
        <f t="shared" si="20"/>
        <v>0</v>
      </c>
      <c r="D25" s="21">
        <f t="shared" si="20"/>
        <v>0</v>
      </c>
      <c r="E25" s="21">
        <f t="shared" si="20"/>
        <v>0</v>
      </c>
      <c r="F25" s="21">
        <f t="shared" si="20"/>
        <v>0</v>
      </c>
      <c r="G25" s="21">
        <f t="shared" si="20"/>
        <v>0</v>
      </c>
      <c r="H25" s="21">
        <f t="shared" si="20"/>
        <v>1594</v>
      </c>
      <c r="I25" s="21">
        <f t="shared" si="20"/>
        <v>14100</v>
      </c>
      <c r="J25" s="21">
        <f t="shared" si="20"/>
        <v>1594</v>
      </c>
      <c r="K25" s="21">
        <f t="shared" si="20"/>
        <v>14100</v>
      </c>
      <c r="L25" s="21">
        <f t="shared" si="20"/>
        <v>1594</v>
      </c>
      <c r="M25" s="21">
        <f t="shared" si="20"/>
        <v>14100</v>
      </c>
      <c r="N25" s="21">
        <f aca="true" t="shared" si="21" ref="N25:Y25">SUM(N26:N26)</f>
        <v>1594</v>
      </c>
      <c r="O25" s="21">
        <f t="shared" si="21"/>
        <v>14100</v>
      </c>
      <c r="P25" s="18">
        <f t="shared" si="21"/>
        <v>1594</v>
      </c>
      <c r="Q25" s="18">
        <f t="shared" si="21"/>
        <v>14100</v>
      </c>
      <c r="R25" s="18">
        <f t="shared" si="21"/>
        <v>1594</v>
      </c>
      <c r="S25" s="18">
        <f t="shared" si="21"/>
        <v>14100</v>
      </c>
      <c r="T25" s="18">
        <f t="shared" si="21"/>
        <v>1594</v>
      </c>
      <c r="U25" s="18">
        <f t="shared" si="21"/>
        <v>14100</v>
      </c>
      <c r="V25" s="18">
        <f t="shared" si="21"/>
        <v>1594</v>
      </c>
      <c r="W25" s="18">
        <f t="shared" si="21"/>
        <v>14100</v>
      </c>
      <c r="X25" s="18">
        <f t="shared" si="21"/>
        <v>1594</v>
      </c>
      <c r="Y25" s="18">
        <f t="shared" si="21"/>
        <v>14100</v>
      </c>
    </row>
    <row r="26" spans="1:25" ht="21.75" customHeight="1">
      <c r="A26" s="1"/>
      <c r="B26" s="18"/>
      <c r="C26" s="25"/>
      <c r="D26" s="18"/>
      <c r="E26" s="25"/>
      <c r="F26" s="18"/>
      <c r="G26" s="25"/>
      <c r="H26" s="25">
        <v>1594</v>
      </c>
      <c r="I26" s="25">
        <v>14100</v>
      </c>
      <c r="J26" s="25">
        <v>1594</v>
      </c>
      <c r="K26" s="25">
        <v>14100</v>
      </c>
      <c r="L26" s="25">
        <v>1594</v>
      </c>
      <c r="M26" s="25">
        <v>14100</v>
      </c>
      <c r="N26" s="25">
        <v>1594</v>
      </c>
      <c r="O26" s="25">
        <v>14100</v>
      </c>
      <c r="P26" s="25">
        <v>1594</v>
      </c>
      <c r="Q26" s="25">
        <v>14100</v>
      </c>
      <c r="R26" s="25">
        <v>1594</v>
      </c>
      <c r="S26" s="25">
        <v>14100</v>
      </c>
      <c r="T26" s="25">
        <v>1594</v>
      </c>
      <c r="U26" s="25">
        <v>14100</v>
      </c>
      <c r="V26" s="25">
        <v>1594</v>
      </c>
      <c r="W26" s="25">
        <v>14100</v>
      </c>
      <c r="X26" s="82">
        <v>1594</v>
      </c>
      <c r="Y26" s="82">
        <v>14100</v>
      </c>
    </row>
    <row r="27" spans="1:25" ht="21.75" customHeight="1">
      <c r="A27" s="1" t="s">
        <v>12</v>
      </c>
      <c r="B27" s="21">
        <f aca="true" t="shared" si="22" ref="B27:L27">SUM(B28:B28)</f>
        <v>34</v>
      </c>
      <c r="C27" s="21">
        <f t="shared" si="22"/>
        <v>100</v>
      </c>
      <c r="D27" s="21">
        <f t="shared" si="22"/>
        <v>28692</v>
      </c>
      <c r="E27" s="21">
        <f t="shared" si="22"/>
        <v>111000</v>
      </c>
      <c r="F27" s="21">
        <f t="shared" si="22"/>
        <v>42305</v>
      </c>
      <c r="G27" s="21">
        <f t="shared" si="22"/>
        <v>182900</v>
      </c>
      <c r="H27" s="21">
        <f t="shared" si="22"/>
        <v>48899</v>
      </c>
      <c r="I27" s="21">
        <f>SUM(I28:I28)</f>
        <v>225400</v>
      </c>
      <c r="J27" s="21">
        <f t="shared" si="22"/>
        <v>56228</v>
      </c>
      <c r="K27" s="21">
        <f>SUM(K28:K28)</f>
        <v>298800</v>
      </c>
      <c r="L27" s="21">
        <f t="shared" si="22"/>
        <v>56510</v>
      </c>
      <c r="M27" s="21">
        <f>SUM(M28:M28)</f>
        <v>303400</v>
      </c>
      <c r="N27" s="21">
        <f>SUM(N28:N28)</f>
        <v>64965</v>
      </c>
      <c r="O27" s="21">
        <f>SUM(O28:O28)</f>
        <v>350500</v>
      </c>
      <c r="P27" s="21">
        <f>SUM(P28:P28)</f>
        <v>64998</v>
      </c>
      <c r="Q27" s="21">
        <f>SUM(Q28:Q28)</f>
        <v>350600</v>
      </c>
      <c r="R27" s="21">
        <f aca="true" t="shared" si="23" ref="R27:Y27">SUM(R28:R28)</f>
        <v>85253</v>
      </c>
      <c r="S27" s="21">
        <f t="shared" si="23"/>
        <v>433800</v>
      </c>
      <c r="T27" s="21">
        <f t="shared" si="23"/>
        <v>138637</v>
      </c>
      <c r="U27" s="21">
        <f t="shared" si="23"/>
        <v>647400</v>
      </c>
      <c r="V27" s="25">
        <f t="shared" si="23"/>
        <v>163736</v>
      </c>
      <c r="W27" s="25">
        <f t="shared" si="23"/>
        <v>731300</v>
      </c>
      <c r="X27" s="25">
        <f t="shared" si="23"/>
        <v>163778</v>
      </c>
      <c r="Y27" s="25">
        <f t="shared" si="23"/>
        <v>731400</v>
      </c>
    </row>
    <row r="28" spans="1:25" ht="21.75" customHeight="1">
      <c r="A28" s="16">
        <v>55096900004</v>
      </c>
      <c r="B28" s="1">
        <v>34</v>
      </c>
      <c r="C28" s="25">
        <v>100</v>
      </c>
      <c r="D28" s="1">
        <v>28692</v>
      </c>
      <c r="E28" s="25">
        <v>111000</v>
      </c>
      <c r="F28" s="1">
        <v>42305</v>
      </c>
      <c r="G28" s="25">
        <v>182900</v>
      </c>
      <c r="H28" s="25">
        <v>48899</v>
      </c>
      <c r="I28" s="25">
        <v>225400</v>
      </c>
      <c r="J28" s="25">
        <v>56228</v>
      </c>
      <c r="K28" s="25">
        <v>298800</v>
      </c>
      <c r="L28" s="25">
        <v>56510</v>
      </c>
      <c r="M28" s="25">
        <v>303400</v>
      </c>
      <c r="N28" s="25">
        <v>64965</v>
      </c>
      <c r="O28" s="25">
        <v>350500</v>
      </c>
      <c r="P28" s="25">
        <v>64998</v>
      </c>
      <c r="Q28" s="25">
        <v>350600</v>
      </c>
      <c r="R28" s="25">
        <v>85253</v>
      </c>
      <c r="S28" s="25">
        <v>433800</v>
      </c>
      <c r="T28" s="25">
        <v>138637</v>
      </c>
      <c r="U28" s="25">
        <v>647400</v>
      </c>
      <c r="V28" s="25">
        <v>163736</v>
      </c>
      <c r="W28" s="25">
        <v>731300</v>
      </c>
      <c r="X28" s="82">
        <v>163778</v>
      </c>
      <c r="Y28" s="82">
        <v>731400</v>
      </c>
    </row>
    <row r="29" spans="1:25" ht="21.75" customHeight="1">
      <c r="A29" s="5" t="s">
        <v>8</v>
      </c>
      <c r="B29" s="22">
        <f aca="true" t="shared" si="24" ref="B29:I29">SUM(B20+B23+B25+B27)</f>
        <v>206067</v>
      </c>
      <c r="C29" s="22">
        <f t="shared" si="24"/>
        <v>713500</v>
      </c>
      <c r="D29" s="22">
        <f t="shared" si="24"/>
        <v>351462</v>
      </c>
      <c r="E29" s="22">
        <f t="shared" si="24"/>
        <v>1256800</v>
      </c>
      <c r="F29" s="22">
        <f>SUM(F20+F23+F25+F27)</f>
        <v>630422</v>
      </c>
      <c r="G29" s="22">
        <f>SUM(G20+G23+G25+G27)</f>
        <v>2246800</v>
      </c>
      <c r="H29" s="22">
        <f t="shared" si="24"/>
        <v>794268</v>
      </c>
      <c r="I29" s="22">
        <f t="shared" si="24"/>
        <v>2874300</v>
      </c>
      <c r="J29" s="22">
        <f aca="true" t="shared" si="25" ref="J29:Q29">SUM(J20+J23+J25+J27)</f>
        <v>902381</v>
      </c>
      <c r="K29" s="22">
        <f t="shared" si="25"/>
        <v>3413100</v>
      </c>
      <c r="L29" s="22">
        <f t="shared" si="25"/>
        <v>989293</v>
      </c>
      <c r="M29" s="22">
        <f t="shared" si="25"/>
        <v>3724600</v>
      </c>
      <c r="N29" s="22">
        <f t="shared" si="25"/>
        <v>1124276</v>
      </c>
      <c r="O29" s="22">
        <f t="shared" si="25"/>
        <v>4212600</v>
      </c>
      <c r="P29" s="22">
        <f t="shared" si="25"/>
        <v>1236676</v>
      </c>
      <c r="Q29" s="22">
        <f t="shared" si="25"/>
        <v>4749600</v>
      </c>
      <c r="R29" s="22">
        <f aca="true" t="shared" si="26" ref="R29:W29">SUM(R20+R23+R25+R27)</f>
        <v>1375976</v>
      </c>
      <c r="S29" s="22">
        <f t="shared" si="26"/>
        <v>5335500</v>
      </c>
      <c r="T29" s="22">
        <f>SUM(T20+T23+T25+T27)</f>
        <v>1565107</v>
      </c>
      <c r="U29" s="22">
        <f>SUM(U20+U23+U25+U27)</f>
        <v>6004500</v>
      </c>
      <c r="V29" s="33">
        <f t="shared" si="26"/>
        <v>1640565</v>
      </c>
      <c r="W29" s="33">
        <f t="shared" si="26"/>
        <v>6261600</v>
      </c>
      <c r="X29" s="33">
        <f>SUM(X20+X23+X25+X27)</f>
        <v>1803926</v>
      </c>
      <c r="Y29" s="33">
        <f>SUM(Y20+Y23+Y25+Y27)</f>
        <v>6841800</v>
      </c>
    </row>
    <row r="30" spans="1:25" ht="11.25" customHeight="1">
      <c r="A30" s="6"/>
      <c r="B30" s="7"/>
      <c r="C30" s="30"/>
      <c r="D30" s="7"/>
      <c r="E30" s="30"/>
      <c r="F30" s="7"/>
      <c r="G30" s="30"/>
      <c r="H30" s="25"/>
      <c r="I30" s="30"/>
      <c r="J30" s="25"/>
      <c r="K30" s="30"/>
      <c r="L30" s="25"/>
      <c r="M30" s="30"/>
      <c r="N30" s="25"/>
      <c r="O30" s="7"/>
      <c r="P30" s="25"/>
      <c r="Q30" s="7"/>
      <c r="R30" s="25"/>
      <c r="S30" s="7"/>
      <c r="T30" s="25"/>
      <c r="U30" s="7"/>
      <c r="V30" s="25"/>
      <c r="W30" s="34"/>
      <c r="X30" s="25"/>
      <c r="Y30" s="34"/>
    </row>
    <row r="31" spans="1:25" ht="21.75" customHeight="1">
      <c r="A31" s="1" t="s">
        <v>13</v>
      </c>
      <c r="B31" s="3">
        <f aca="true" t="shared" si="27" ref="B31:I31">SUM(B32:B33)</f>
        <v>40124</v>
      </c>
      <c r="C31" s="3">
        <f t="shared" si="27"/>
        <v>126700</v>
      </c>
      <c r="D31" s="3">
        <f t="shared" si="27"/>
        <v>228981</v>
      </c>
      <c r="E31" s="3">
        <f t="shared" si="27"/>
        <v>613900</v>
      </c>
      <c r="F31" s="3">
        <f>SUM(F32:F33)</f>
        <v>351282</v>
      </c>
      <c r="G31" s="3">
        <f>SUM(G32:G33)</f>
        <v>982600</v>
      </c>
      <c r="H31" s="3">
        <f t="shared" si="27"/>
        <v>390286</v>
      </c>
      <c r="I31" s="3">
        <f t="shared" si="27"/>
        <v>1107900</v>
      </c>
      <c r="J31" s="3">
        <f aca="true" t="shared" si="28" ref="J31:Q31">SUM(J32:J33)</f>
        <v>390312</v>
      </c>
      <c r="K31" s="3">
        <f t="shared" si="28"/>
        <v>1111900</v>
      </c>
      <c r="L31" s="3">
        <f t="shared" si="28"/>
        <v>489318</v>
      </c>
      <c r="M31" s="3">
        <f t="shared" si="28"/>
        <v>1371500</v>
      </c>
      <c r="N31" s="3">
        <f t="shared" si="28"/>
        <v>600515</v>
      </c>
      <c r="O31" s="3">
        <f t="shared" si="28"/>
        <v>1702300</v>
      </c>
      <c r="P31" s="3">
        <f t="shared" si="28"/>
        <v>600515</v>
      </c>
      <c r="Q31" s="3">
        <f t="shared" si="28"/>
        <v>1702300</v>
      </c>
      <c r="R31" s="3">
        <f aca="true" t="shared" si="29" ref="R31:W31">SUM(R32:R33)</f>
        <v>668542</v>
      </c>
      <c r="S31" s="3">
        <f t="shared" si="29"/>
        <v>1880800</v>
      </c>
      <c r="T31" s="3">
        <f>SUM(T32:T33)</f>
        <v>688554</v>
      </c>
      <c r="U31" s="3">
        <f>SUM(U32:U33)</f>
        <v>1927300</v>
      </c>
      <c r="V31" s="25">
        <f t="shared" si="29"/>
        <v>688629</v>
      </c>
      <c r="W31" s="25">
        <f t="shared" si="29"/>
        <v>1951900</v>
      </c>
      <c r="X31" s="25">
        <f>SUM(X32:X33)</f>
        <v>753043</v>
      </c>
      <c r="Y31" s="25">
        <f>SUM(Y32:Y33)</f>
        <v>2142900</v>
      </c>
    </row>
    <row r="32" spans="1:25" ht="21.75" customHeight="1">
      <c r="A32" s="1">
        <v>55101100000</v>
      </c>
      <c r="B32" s="1">
        <v>40058</v>
      </c>
      <c r="C32" s="25">
        <v>125900</v>
      </c>
      <c r="D32" s="2">
        <v>228915</v>
      </c>
      <c r="E32" s="25">
        <v>613100</v>
      </c>
      <c r="F32" s="2">
        <v>351216</v>
      </c>
      <c r="G32" s="25">
        <v>981800</v>
      </c>
      <c r="H32" s="25">
        <v>390203</v>
      </c>
      <c r="I32" s="25">
        <v>1103800</v>
      </c>
      <c r="J32" s="25">
        <v>390203</v>
      </c>
      <c r="K32" s="25">
        <v>1103800</v>
      </c>
      <c r="L32" s="25">
        <v>489200</v>
      </c>
      <c r="M32" s="25">
        <v>1359400</v>
      </c>
      <c r="N32" s="25">
        <v>600369</v>
      </c>
      <c r="O32" s="25">
        <v>1677400</v>
      </c>
      <c r="P32" s="25">
        <v>600369</v>
      </c>
      <c r="Q32" s="25">
        <v>1677400</v>
      </c>
      <c r="R32" s="25">
        <v>668265</v>
      </c>
      <c r="S32" s="25">
        <v>1852300</v>
      </c>
      <c r="T32" s="25">
        <v>688265</v>
      </c>
      <c r="U32" s="25">
        <v>1896100</v>
      </c>
      <c r="V32" s="25">
        <v>688265</v>
      </c>
      <c r="W32" s="25">
        <v>1896100</v>
      </c>
      <c r="X32" s="82">
        <v>752658</v>
      </c>
      <c r="Y32" s="82">
        <v>2078300</v>
      </c>
    </row>
    <row r="33" spans="1:25" ht="21.75" customHeight="1">
      <c r="A33" s="1">
        <v>55101200009</v>
      </c>
      <c r="B33" s="1">
        <v>66</v>
      </c>
      <c r="C33" s="25">
        <v>800</v>
      </c>
      <c r="D33" s="1">
        <v>66</v>
      </c>
      <c r="E33" s="25">
        <v>800</v>
      </c>
      <c r="F33" s="1">
        <v>66</v>
      </c>
      <c r="G33" s="25">
        <v>800</v>
      </c>
      <c r="H33" s="25">
        <v>83</v>
      </c>
      <c r="I33" s="25">
        <v>4100</v>
      </c>
      <c r="J33" s="25">
        <v>109</v>
      </c>
      <c r="K33" s="25">
        <v>8100</v>
      </c>
      <c r="L33" s="25">
        <v>118</v>
      </c>
      <c r="M33" s="25">
        <v>12100</v>
      </c>
      <c r="N33" s="25">
        <v>146</v>
      </c>
      <c r="O33" s="25">
        <v>24900</v>
      </c>
      <c r="P33" s="25">
        <v>146</v>
      </c>
      <c r="Q33" s="25">
        <v>24900</v>
      </c>
      <c r="R33" s="25">
        <v>277</v>
      </c>
      <c r="S33" s="25">
        <v>28500</v>
      </c>
      <c r="T33" s="25">
        <v>289</v>
      </c>
      <c r="U33" s="25">
        <v>31200</v>
      </c>
      <c r="V33" s="25">
        <v>364</v>
      </c>
      <c r="W33" s="25">
        <v>55800</v>
      </c>
      <c r="X33" s="82">
        <v>385</v>
      </c>
      <c r="Y33" s="82">
        <v>64600</v>
      </c>
    </row>
    <row r="34" spans="1:25" ht="21.75" customHeight="1">
      <c r="A34" s="1" t="s">
        <v>14</v>
      </c>
      <c r="B34" s="3">
        <f aca="true" t="shared" si="30" ref="B34:I34">SUM(B35:B37)</f>
        <v>1476</v>
      </c>
      <c r="C34" s="3">
        <f t="shared" si="30"/>
        <v>12500</v>
      </c>
      <c r="D34" s="3">
        <f t="shared" si="30"/>
        <v>1481</v>
      </c>
      <c r="E34" s="3">
        <f t="shared" si="30"/>
        <v>12700</v>
      </c>
      <c r="F34" s="3">
        <f>SUM(F35:F37)</f>
        <v>1496</v>
      </c>
      <c r="G34" s="3">
        <f>SUM(G35:G37)</f>
        <v>14300</v>
      </c>
      <c r="H34" s="3">
        <f t="shared" si="30"/>
        <v>11171</v>
      </c>
      <c r="I34" s="3">
        <f t="shared" si="30"/>
        <v>48700</v>
      </c>
      <c r="J34" s="3">
        <f aca="true" t="shared" si="31" ref="J34:Q34">SUM(J35:J37)</f>
        <v>11575</v>
      </c>
      <c r="K34" s="3">
        <f t="shared" si="31"/>
        <v>61900</v>
      </c>
      <c r="L34" s="3">
        <f t="shared" si="31"/>
        <v>29575</v>
      </c>
      <c r="M34" s="3">
        <f t="shared" si="31"/>
        <v>277400</v>
      </c>
      <c r="N34" s="3">
        <f t="shared" si="31"/>
        <v>29575</v>
      </c>
      <c r="O34" s="3">
        <f t="shared" si="31"/>
        <v>277400</v>
      </c>
      <c r="P34" s="3">
        <f t="shared" si="31"/>
        <v>43038</v>
      </c>
      <c r="Q34" s="3">
        <f t="shared" si="31"/>
        <v>359600</v>
      </c>
      <c r="R34" s="3">
        <f aca="true" t="shared" si="32" ref="R34:W34">SUM(R35:R37)</f>
        <v>45752</v>
      </c>
      <c r="S34" s="3">
        <f t="shared" si="32"/>
        <v>384200</v>
      </c>
      <c r="T34" s="3">
        <f>SUM(T35:T37)</f>
        <v>49033</v>
      </c>
      <c r="U34" s="3">
        <f>SUM(U35:U37)</f>
        <v>415600</v>
      </c>
      <c r="V34" s="25">
        <f t="shared" si="32"/>
        <v>49033</v>
      </c>
      <c r="W34" s="25">
        <f t="shared" si="32"/>
        <v>415600</v>
      </c>
      <c r="X34" s="25">
        <f>SUM(X35:X37)</f>
        <v>49138</v>
      </c>
      <c r="Y34" s="25">
        <f>SUM(Y35:Y37)</f>
        <v>421600</v>
      </c>
    </row>
    <row r="35" spans="1:25" ht="21.75" customHeight="1">
      <c r="A35" s="1">
        <v>55102000009</v>
      </c>
      <c r="B35" s="1"/>
      <c r="C35" s="25"/>
      <c r="D35" s="1"/>
      <c r="E35" s="25"/>
      <c r="F35" s="1"/>
      <c r="G35" s="25"/>
      <c r="H35" s="25"/>
      <c r="I35" s="25"/>
      <c r="J35" s="25">
        <v>357</v>
      </c>
      <c r="K35" s="25">
        <v>10200</v>
      </c>
      <c r="L35" s="25">
        <v>357</v>
      </c>
      <c r="M35" s="25">
        <v>10200</v>
      </c>
      <c r="N35" s="25">
        <v>357</v>
      </c>
      <c r="O35" s="25">
        <v>10200</v>
      </c>
      <c r="P35" s="25">
        <v>357</v>
      </c>
      <c r="Q35" s="25">
        <v>10200</v>
      </c>
      <c r="R35" s="25">
        <v>3071</v>
      </c>
      <c r="S35" s="25">
        <v>34800</v>
      </c>
      <c r="T35" s="25">
        <v>3071</v>
      </c>
      <c r="U35" s="25">
        <v>34800</v>
      </c>
      <c r="V35" s="25">
        <v>3071</v>
      </c>
      <c r="W35" s="25">
        <v>34800</v>
      </c>
      <c r="X35" s="82">
        <v>3071</v>
      </c>
      <c r="Y35" s="82">
        <v>34800</v>
      </c>
    </row>
    <row r="36" spans="1:25" ht="21.75" customHeight="1">
      <c r="A36" s="1">
        <v>55103000007</v>
      </c>
      <c r="B36" s="1">
        <v>1020</v>
      </c>
      <c r="C36" s="25">
        <v>5000</v>
      </c>
      <c r="D36" s="1">
        <v>1020</v>
      </c>
      <c r="E36" s="25">
        <v>5000</v>
      </c>
      <c r="F36" s="1">
        <v>1020</v>
      </c>
      <c r="G36" s="25">
        <v>5000</v>
      </c>
      <c r="H36" s="25">
        <v>10682</v>
      </c>
      <c r="I36" s="25">
        <v>38200</v>
      </c>
      <c r="J36" s="25">
        <v>10682</v>
      </c>
      <c r="K36" s="25">
        <v>38200</v>
      </c>
      <c r="L36" s="25">
        <v>10682</v>
      </c>
      <c r="M36" s="25">
        <v>38200</v>
      </c>
      <c r="N36" s="25">
        <v>10682</v>
      </c>
      <c r="O36" s="25">
        <v>38200</v>
      </c>
      <c r="P36" s="25">
        <v>21591</v>
      </c>
      <c r="Q36" s="25">
        <v>84600</v>
      </c>
      <c r="R36" s="67">
        <v>21591</v>
      </c>
      <c r="S36" s="67">
        <v>84600</v>
      </c>
      <c r="T36" s="67">
        <v>24865</v>
      </c>
      <c r="U36" s="67">
        <v>115800</v>
      </c>
      <c r="V36" s="67">
        <v>24865</v>
      </c>
      <c r="W36" s="67">
        <v>115800</v>
      </c>
      <c r="X36" s="85">
        <v>24865</v>
      </c>
      <c r="Y36" s="85">
        <v>115800</v>
      </c>
    </row>
    <row r="37" spans="1:25" ht="21.75" customHeight="1">
      <c r="A37" s="1">
        <v>55109000004</v>
      </c>
      <c r="B37" s="1">
        <v>456</v>
      </c>
      <c r="C37" s="25">
        <v>7500</v>
      </c>
      <c r="D37" s="25">
        <v>461</v>
      </c>
      <c r="E37" s="25">
        <v>7700</v>
      </c>
      <c r="F37" s="25">
        <v>476</v>
      </c>
      <c r="G37" s="25">
        <v>9300</v>
      </c>
      <c r="H37" s="25">
        <v>489</v>
      </c>
      <c r="I37" s="25">
        <v>10500</v>
      </c>
      <c r="J37" s="25">
        <v>536</v>
      </c>
      <c r="K37" s="25">
        <v>13500</v>
      </c>
      <c r="L37" s="25">
        <v>18536</v>
      </c>
      <c r="M37" s="25">
        <v>229000</v>
      </c>
      <c r="N37" s="25">
        <v>18536</v>
      </c>
      <c r="O37" s="25">
        <v>229000</v>
      </c>
      <c r="P37" s="25">
        <v>21090</v>
      </c>
      <c r="Q37" s="25">
        <v>264800</v>
      </c>
      <c r="R37" s="25">
        <v>21090</v>
      </c>
      <c r="S37" s="25">
        <v>264800</v>
      </c>
      <c r="T37" s="25">
        <v>21097</v>
      </c>
      <c r="U37" s="25">
        <v>265000</v>
      </c>
      <c r="V37" s="25">
        <v>21097</v>
      </c>
      <c r="W37" s="25">
        <v>265000</v>
      </c>
      <c r="X37" s="82">
        <v>21202</v>
      </c>
      <c r="Y37" s="82">
        <v>271000</v>
      </c>
    </row>
    <row r="38" spans="1:25" ht="21.75" customHeight="1">
      <c r="A38" s="1" t="s">
        <v>15</v>
      </c>
      <c r="B38" s="3">
        <f aca="true" t="shared" si="33" ref="B38:I38">SUM(B39:B40)</f>
        <v>0</v>
      </c>
      <c r="C38" s="3">
        <f t="shared" si="33"/>
        <v>0</v>
      </c>
      <c r="D38" s="3">
        <f t="shared" si="33"/>
        <v>0</v>
      </c>
      <c r="E38" s="3">
        <f t="shared" si="33"/>
        <v>0</v>
      </c>
      <c r="F38" s="3">
        <f>SUM(F39:F40)</f>
        <v>1198</v>
      </c>
      <c r="G38" s="3">
        <f>SUM(G39:G40)</f>
        <v>26600</v>
      </c>
      <c r="H38" s="3">
        <f t="shared" si="33"/>
        <v>1198</v>
      </c>
      <c r="I38" s="3">
        <f t="shared" si="33"/>
        <v>26600</v>
      </c>
      <c r="J38" s="3">
        <f aca="true" t="shared" si="34" ref="J38:Q38">SUM(J39:J40)</f>
        <v>3210</v>
      </c>
      <c r="K38" s="3">
        <f t="shared" si="34"/>
        <v>69100</v>
      </c>
      <c r="L38" s="3">
        <f t="shared" si="34"/>
        <v>3210</v>
      </c>
      <c r="M38" s="3">
        <f t="shared" si="34"/>
        <v>69100</v>
      </c>
      <c r="N38" s="3">
        <f t="shared" si="34"/>
        <v>3310</v>
      </c>
      <c r="O38" s="3">
        <f t="shared" si="34"/>
        <v>72800</v>
      </c>
      <c r="P38" s="3">
        <f t="shared" si="34"/>
        <v>3310</v>
      </c>
      <c r="Q38" s="3">
        <f t="shared" si="34"/>
        <v>72800</v>
      </c>
      <c r="R38" s="3">
        <f aca="true" t="shared" si="35" ref="R38:W38">SUM(R39:R40)</f>
        <v>3310</v>
      </c>
      <c r="S38" s="3">
        <f t="shared" si="35"/>
        <v>72800</v>
      </c>
      <c r="T38" s="3">
        <f>SUM(T39:T40)</f>
        <v>3310</v>
      </c>
      <c r="U38" s="3">
        <f>SUM(U39:U40)</f>
        <v>72800</v>
      </c>
      <c r="V38" s="25">
        <f t="shared" si="35"/>
        <v>7472</v>
      </c>
      <c r="W38" s="25">
        <f t="shared" si="35"/>
        <v>158600</v>
      </c>
      <c r="X38" s="25">
        <f>SUM(X39:X40)</f>
        <v>7481</v>
      </c>
      <c r="Y38" s="25">
        <f>SUM(Y39:Y40)</f>
        <v>158600</v>
      </c>
    </row>
    <row r="39" spans="1:25" ht="21.75" customHeight="1">
      <c r="A39" s="1">
        <v>55091100003</v>
      </c>
      <c r="B39" s="1">
        <v>0</v>
      </c>
      <c r="C39" s="25">
        <v>0</v>
      </c>
      <c r="D39" s="1"/>
      <c r="E39" s="25"/>
      <c r="F39" s="1">
        <v>1198</v>
      </c>
      <c r="G39" s="25">
        <v>26600</v>
      </c>
      <c r="H39" s="25">
        <v>1198</v>
      </c>
      <c r="I39" s="25">
        <v>26600</v>
      </c>
      <c r="J39" s="25">
        <v>3210</v>
      </c>
      <c r="K39" s="25">
        <v>69100</v>
      </c>
      <c r="L39" s="25">
        <v>3210</v>
      </c>
      <c r="M39" s="25">
        <v>69100</v>
      </c>
      <c r="N39" s="25">
        <v>3210</v>
      </c>
      <c r="O39" s="25">
        <v>69100</v>
      </c>
      <c r="P39" s="25">
        <v>3210</v>
      </c>
      <c r="Q39" s="25">
        <v>69100</v>
      </c>
      <c r="R39" s="25">
        <v>3210</v>
      </c>
      <c r="S39" s="25">
        <v>69100</v>
      </c>
      <c r="T39" s="25">
        <v>3210</v>
      </c>
      <c r="U39" s="25">
        <v>69100</v>
      </c>
      <c r="V39" s="25">
        <v>7372</v>
      </c>
      <c r="W39" s="25">
        <v>154900</v>
      </c>
      <c r="X39" s="82">
        <v>7381</v>
      </c>
      <c r="Y39" s="82">
        <v>154900</v>
      </c>
    </row>
    <row r="40" spans="1:25" ht="21.75" customHeight="1">
      <c r="A40" s="1">
        <v>55091200002</v>
      </c>
      <c r="B40" s="1"/>
      <c r="C40" s="25"/>
      <c r="D40" s="1"/>
      <c r="E40" s="25"/>
      <c r="F40" s="1"/>
      <c r="G40" s="25"/>
      <c r="H40" s="25"/>
      <c r="I40" s="25"/>
      <c r="J40">
        <v>0</v>
      </c>
      <c r="K40" s="27">
        <v>0</v>
      </c>
      <c r="L40" s="25">
        <v>0</v>
      </c>
      <c r="M40" s="25">
        <v>0</v>
      </c>
      <c r="N40" s="25">
        <v>100</v>
      </c>
      <c r="O40" s="25">
        <v>3700</v>
      </c>
      <c r="P40" s="25">
        <v>100</v>
      </c>
      <c r="Q40" s="25">
        <v>3700</v>
      </c>
      <c r="R40" s="25">
        <v>100</v>
      </c>
      <c r="S40" s="25">
        <v>3700</v>
      </c>
      <c r="T40" s="25">
        <v>100</v>
      </c>
      <c r="U40" s="25">
        <v>3700</v>
      </c>
      <c r="V40" s="25">
        <v>100</v>
      </c>
      <c r="W40" s="25">
        <v>3700</v>
      </c>
      <c r="X40" s="82">
        <v>100</v>
      </c>
      <c r="Y40" s="82">
        <v>3700</v>
      </c>
    </row>
    <row r="41" spans="1:25" ht="21.75" customHeight="1">
      <c r="A41" s="1" t="s">
        <v>16</v>
      </c>
      <c r="B41" s="3">
        <f aca="true" t="shared" si="36" ref="B41:I41">SUM(B42:B43)</f>
        <v>62594</v>
      </c>
      <c r="C41" s="3">
        <f t="shared" si="36"/>
        <v>292100</v>
      </c>
      <c r="D41" s="3">
        <f t="shared" si="36"/>
        <v>158352</v>
      </c>
      <c r="E41" s="3">
        <f t="shared" si="36"/>
        <v>696700</v>
      </c>
      <c r="F41" s="3">
        <f>SUM(F42:F43)</f>
        <v>196456</v>
      </c>
      <c r="G41" s="3">
        <f>SUM(G42:G43)</f>
        <v>879500</v>
      </c>
      <c r="H41" s="3">
        <f t="shared" si="36"/>
        <v>199362</v>
      </c>
      <c r="I41" s="3">
        <f t="shared" si="36"/>
        <v>941700</v>
      </c>
      <c r="J41" s="3">
        <f aca="true" t="shared" si="37" ref="J41:Q41">SUM(J42:J43)</f>
        <v>201409</v>
      </c>
      <c r="K41" s="3">
        <f t="shared" si="37"/>
        <v>989800</v>
      </c>
      <c r="L41" s="3">
        <f t="shared" si="37"/>
        <v>254829</v>
      </c>
      <c r="M41" s="3">
        <f t="shared" si="37"/>
        <v>1225100</v>
      </c>
      <c r="N41" s="3">
        <f t="shared" si="37"/>
        <v>364570</v>
      </c>
      <c r="O41" s="3">
        <f t="shared" si="37"/>
        <v>1726200</v>
      </c>
      <c r="P41" s="3">
        <f t="shared" si="37"/>
        <v>417615</v>
      </c>
      <c r="Q41" s="3">
        <f t="shared" si="37"/>
        <v>1953200</v>
      </c>
      <c r="R41" s="3">
        <f aca="true" t="shared" si="38" ref="R41:W41">SUM(R42:R43)</f>
        <v>436762</v>
      </c>
      <c r="S41" s="3">
        <f t="shared" si="38"/>
        <v>2049900</v>
      </c>
      <c r="T41" s="3">
        <f>SUM(T42:T43)</f>
        <v>506003</v>
      </c>
      <c r="U41" s="3">
        <f>SUM(U42:U43)</f>
        <v>2311200</v>
      </c>
      <c r="V41" s="25">
        <f t="shared" si="38"/>
        <v>573824</v>
      </c>
      <c r="W41" s="25">
        <f t="shared" si="38"/>
        <v>2520100</v>
      </c>
      <c r="X41" s="25">
        <f>SUM(X42:X43)</f>
        <v>666142</v>
      </c>
      <c r="Y41" s="25">
        <f>SUM(Y42:Y43)</f>
        <v>2810400</v>
      </c>
    </row>
    <row r="42" spans="1:25" ht="18" customHeight="1">
      <c r="A42" s="16">
        <v>55081000005</v>
      </c>
      <c r="B42" s="25">
        <v>62091</v>
      </c>
      <c r="C42" s="1">
        <v>282800</v>
      </c>
      <c r="D42" s="1">
        <v>157422</v>
      </c>
      <c r="E42" s="25">
        <v>668900</v>
      </c>
      <c r="F42" s="1">
        <v>195526</v>
      </c>
      <c r="G42" s="25">
        <v>851700</v>
      </c>
      <c r="H42" s="25">
        <v>198202</v>
      </c>
      <c r="I42" s="25">
        <v>901700</v>
      </c>
      <c r="J42" s="25">
        <v>200124</v>
      </c>
      <c r="K42" s="25">
        <v>941000</v>
      </c>
      <c r="L42" s="25">
        <v>253536</v>
      </c>
      <c r="M42" s="25">
        <v>1176200</v>
      </c>
      <c r="N42" s="25">
        <v>362961</v>
      </c>
      <c r="O42" s="25">
        <v>1656100</v>
      </c>
      <c r="P42" s="25">
        <v>416002</v>
      </c>
      <c r="Q42" s="25">
        <v>1883100</v>
      </c>
      <c r="R42" s="25">
        <v>435139</v>
      </c>
      <c r="S42" s="25">
        <v>1979600</v>
      </c>
      <c r="T42" s="25">
        <v>504377</v>
      </c>
      <c r="U42" s="25">
        <v>2240900</v>
      </c>
      <c r="V42" s="25">
        <v>572198</v>
      </c>
      <c r="W42" s="25">
        <v>2449800</v>
      </c>
      <c r="X42" s="82">
        <v>664183</v>
      </c>
      <c r="Y42" s="82">
        <v>2723100</v>
      </c>
    </row>
    <row r="43" spans="1:25" ht="19.5" customHeight="1">
      <c r="A43" s="16">
        <v>55082000003</v>
      </c>
      <c r="B43" s="25">
        <v>503</v>
      </c>
      <c r="C43" s="1">
        <v>9300</v>
      </c>
      <c r="D43" s="1">
        <v>930</v>
      </c>
      <c r="E43" s="25">
        <v>27800</v>
      </c>
      <c r="F43" s="1">
        <v>930</v>
      </c>
      <c r="G43" s="25">
        <v>27800</v>
      </c>
      <c r="H43" s="25">
        <v>1160</v>
      </c>
      <c r="I43" s="25">
        <v>40000</v>
      </c>
      <c r="J43" s="25">
        <v>1285</v>
      </c>
      <c r="K43" s="25">
        <v>48800</v>
      </c>
      <c r="L43" s="25">
        <v>1293</v>
      </c>
      <c r="M43" s="25">
        <v>48900</v>
      </c>
      <c r="N43" s="25">
        <v>1609</v>
      </c>
      <c r="O43" s="25">
        <v>70100</v>
      </c>
      <c r="P43" s="25">
        <v>1613</v>
      </c>
      <c r="Q43" s="25">
        <v>70100</v>
      </c>
      <c r="R43" s="25">
        <v>1623</v>
      </c>
      <c r="S43" s="25">
        <v>70300</v>
      </c>
      <c r="T43" s="25">
        <v>1626</v>
      </c>
      <c r="U43" s="25">
        <v>70300</v>
      </c>
      <c r="V43" s="25">
        <v>1626</v>
      </c>
      <c r="W43" s="25">
        <v>70300</v>
      </c>
      <c r="X43" s="82">
        <v>1959</v>
      </c>
      <c r="Y43" s="82">
        <v>87300</v>
      </c>
    </row>
    <row r="44" spans="1:25" ht="18" customHeight="1">
      <c r="A44" s="5" t="s">
        <v>8</v>
      </c>
      <c r="B44" s="1">
        <f aca="true" t="shared" si="39" ref="B44:I44">SUM(B31+B34+B38+B41)</f>
        <v>104194</v>
      </c>
      <c r="C44" s="22">
        <f t="shared" si="39"/>
        <v>431300</v>
      </c>
      <c r="D44" s="1">
        <f t="shared" si="39"/>
        <v>388814</v>
      </c>
      <c r="E44" s="22">
        <f t="shared" si="39"/>
        <v>1323300</v>
      </c>
      <c r="F44" s="1">
        <f>SUM(F31+F34+F38+F41)</f>
        <v>550432</v>
      </c>
      <c r="G44" s="22">
        <f>SUM(G31+G34+G38+G41)</f>
        <v>1903000</v>
      </c>
      <c r="H44" s="19">
        <f t="shared" si="39"/>
        <v>602017</v>
      </c>
      <c r="I44" s="22">
        <f t="shared" si="39"/>
        <v>2124900</v>
      </c>
      <c r="J44" s="19">
        <f aca="true" t="shared" si="40" ref="J44:Q44">SUM(J31+J34+J38+J41)</f>
        <v>606506</v>
      </c>
      <c r="K44" s="22">
        <f t="shared" si="40"/>
        <v>2232700</v>
      </c>
      <c r="L44" s="19">
        <f t="shared" si="40"/>
        <v>776932</v>
      </c>
      <c r="M44" s="22">
        <f t="shared" si="40"/>
        <v>2943100</v>
      </c>
      <c r="N44" s="19">
        <f t="shared" si="40"/>
        <v>997970</v>
      </c>
      <c r="O44" s="19">
        <f t="shared" si="40"/>
        <v>3778700</v>
      </c>
      <c r="P44" s="19">
        <f t="shared" si="40"/>
        <v>1064478</v>
      </c>
      <c r="Q44" s="19">
        <f t="shared" si="40"/>
        <v>4087900</v>
      </c>
      <c r="R44" s="19">
        <f aca="true" t="shared" si="41" ref="R44:W44">SUM(R31+R34+R38+R41)</f>
        <v>1154366</v>
      </c>
      <c r="S44" s="19">
        <f t="shared" si="41"/>
        <v>4387700</v>
      </c>
      <c r="T44" s="19">
        <f>SUM(T31+T34+T38+T41)</f>
        <v>1246900</v>
      </c>
      <c r="U44" s="19">
        <f>SUM(U31+U34+U38+U41)</f>
        <v>4726900</v>
      </c>
      <c r="V44" s="33">
        <f t="shared" si="41"/>
        <v>1318958</v>
      </c>
      <c r="W44" s="33">
        <f t="shared" si="41"/>
        <v>5046200</v>
      </c>
      <c r="X44" s="33">
        <f>SUM(X31+X34+X38+X41)</f>
        <v>1475804</v>
      </c>
      <c r="Y44" s="33">
        <f>SUM(Y31+Y34+Y38+Y41)</f>
        <v>5533500</v>
      </c>
    </row>
    <row r="45" spans="1:25" ht="11.25" customHeight="1">
      <c r="A45" s="6"/>
      <c r="B45" s="7"/>
      <c r="C45" s="30"/>
      <c r="D45" s="7"/>
      <c r="E45" s="30"/>
      <c r="F45" s="7"/>
      <c r="G45" s="30"/>
      <c r="H45" s="25"/>
      <c r="I45" s="30"/>
      <c r="J45" s="25"/>
      <c r="K45" s="30"/>
      <c r="L45" s="25"/>
      <c r="M45" s="30"/>
      <c r="N45" s="25"/>
      <c r="O45" s="7"/>
      <c r="P45" s="25"/>
      <c r="Q45" s="7"/>
      <c r="R45" s="25"/>
      <c r="S45" s="7"/>
      <c r="T45" s="25"/>
      <c r="U45" s="7"/>
      <c r="V45" s="25"/>
      <c r="W45" s="7"/>
      <c r="X45" s="25"/>
      <c r="Y45" s="7"/>
    </row>
    <row r="46" spans="1:25" ht="21.75" customHeight="1">
      <c r="A46" s="1" t="s">
        <v>17</v>
      </c>
      <c r="B46" s="3">
        <f aca="true" t="shared" si="42" ref="B46:I46">SUM(B47:B49)</f>
        <v>563</v>
      </c>
      <c r="C46" s="3">
        <f t="shared" si="42"/>
        <v>12800</v>
      </c>
      <c r="D46" s="3">
        <f t="shared" si="42"/>
        <v>610</v>
      </c>
      <c r="E46" s="3">
        <f t="shared" si="42"/>
        <v>19000</v>
      </c>
      <c r="F46" s="3">
        <f>SUM(F47:F49)</f>
        <v>754</v>
      </c>
      <c r="G46" s="3">
        <f>SUM(G47:G49)</f>
        <v>26800</v>
      </c>
      <c r="H46" s="3">
        <f t="shared" si="42"/>
        <v>910</v>
      </c>
      <c r="I46" s="3">
        <f t="shared" si="42"/>
        <v>32000</v>
      </c>
      <c r="J46" s="3">
        <f aca="true" t="shared" si="43" ref="J46:Q46">SUM(J47:J49)</f>
        <v>9617</v>
      </c>
      <c r="K46" s="3">
        <f t="shared" si="43"/>
        <v>105300</v>
      </c>
      <c r="L46" s="3">
        <f t="shared" si="43"/>
        <v>9622</v>
      </c>
      <c r="M46" s="3">
        <f t="shared" si="43"/>
        <v>105400</v>
      </c>
      <c r="N46" s="3">
        <f t="shared" si="43"/>
        <v>9987</v>
      </c>
      <c r="O46" s="3">
        <f t="shared" si="43"/>
        <v>115800</v>
      </c>
      <c r="P46" s="3">
        <f t="shared" si="43"/>
        <v>10555</v>
      </c>
      <c r="Q46" s="3">
        <f t="shared" si="43"/>
        <v>132000</v>
      </c>
      <c r="R46" s="3">
        <f aca="true" t="shared" si="44" ref="R46:W46">SUM(R47:R49)</f>
        <v>11865</v>
      </c>
      <c r="S46" s="3">
        <f t="shared" si="44"/>
        <v>165700</v>
      </c>
      <c r="T46" s="3">
        <f>SUM(T47:T49)</f>
        <v>15733</v>
      </c>
      <c r="U46" s="3">
        <f>SUM(U47:U49)</f>
        <v>204000</v>
      </c>
      <c r="V46" s="25">
        <f t="shared" si="44"/>
        <v>19522</v>
      </c>
      <c r="W46" s="25">
        <f t="shared" si="44"/>
        <v>226300</v>
      </c>
      <c r="X46" s="25">
        <f>SUM(X47:X49)</f>
        <v>19796</v>
      </c>
      <c r="Y46" s="25">
        <f>SUM(Y47:Y49)</f>
        <v>235100</v>
      </c>
    </row>
    <row r="47" spans="1:25" ht="21.75" customHeight="1">
      <c r="A47" s="1">
        <v>55111000000</v>
      </c>
      <c r="B47" s="1">
        <v>563</v>
      </c>
      <c r="C47" s="25">
        <v>12800</v>
      </c>
      <c r="D47" s="1">
        <v>563</v>
      </c>
      <c r="E47" s="25">
        <v>12800</v>
      </c>
      <c r="F47" s="1">
        <v>655</v>
      </c>
      <c r="G47" s="25">
        <v>15600</v>
      </c>
      <c r="H47" s="25">
        <v>686</v>
      </c>
      <c r="I47" s="25">
        <v>16200</v>
      </c>
      <c r="J47" s="25">
        <v>9393</v>
      </c>
      <c r="K47" s="25">
        <v>89500</v>
      </c>
      <c r="L47" s="25">
        <v>9398</v>
      </c>
      <c r="M47" s="25">
        <v>89600</v>
      </c>
      <c r="N47" s="25">
        <v>9638</v>
      </c>
      <c r="O47" s="25">
        <v>94400</v>
      </c>
      <c r="P47" s="25">
        <v>9947</v>
      </c>
      <c r="Q47" s="25">
        <v>102800</v>
      </c>
      <c r="R47" s="25">
        <v>10277</v>
      </c>
      <c r="S47" s="25">
        <v>107800</v>
      </c>
      <c r="T47" s="25">
        <v>13835</v>
      </c>
      <c r="U47" s="25">
        <v>142400</v>
      </c>
      <c r="V47" s="25">
        <v>17586</v>
      </c>
      <c r="W47" s="25">
        <v>164100</v>
      </c>
      <c r="X47" s="82">
        <v>17819</v>
      </c>
      <c r="Y47" s="82">
        <v>170900</v>
      </c>
    </row>
    <row r="48" spans="1:25" ht="21.75" customHeight="1">
      <c r="A48" s="1">
        <v>55112000008</v>
      </c>
      <c r="B48" s="1"/>
      <c r="C48" s="25"/>
      <c r="D48" s="1">
        <v>47</v>
      </c>
      <c r="E48" s="25">
        <v>6200</v>
      </c>
      <c r="F48" s="1">
        <v>94</v>
      </c>
      <c r="G48" s="25">
        <v>10900</v>
      </c>
      <c r="H48" s="25">
        <v>197</v>
      </c>
      <c r="I48" s="25">
        <v>14100</v>
      </c>
      <c r="J48" s="25">
        <v>197</v>
      </c>
      <c r="K48" s="25">
        <v>14100</v>
      </c>
      <c r="L48" s="25">
        <v>197</v>
      </c>
      <c r="M48" s="25">
        <v>14100</v>
      </c>
      <c r="N48" s="25">
        <v>318</v>
      </c>
      <c r="O48" s="25">
        <v>19700</v>
      </c>
      <c r="P48" s="25">
        <v>502</v>
      </c>
      <c r="Q48" s="25">
        <v>26300</v>
      </c>
      <c r="R48" s="25">
        <v>1482</v>
      </c>
      <c r="S48" s="25">
        <v>55000</v>
      </c>
      <c r="T48" s="25">
        <v>1792</v>
      </c>
      <c r="U48" s="25">
        <v>58700</v>
      </c>
      <c r="V48" s="25">
        <v>1830</v>
      </c>
      <c r="W48" s="25">
        <v>59300</v>
      </c>
      <c r="X48" s="82">
        <v>1871</v>
      </c>
      <c r="Y48" s="82">
        <v>61300</v>
      </c>
    </row>
    <row r="49" spans="1:25" ht="21.75" customHeight="1">
      <c r="A49" s="1">
        <v>55113000006</v>
      </c>
      <c r="B49" s="3"/>
      <c r="C49" s="25"/>
      <c r="D49" s="3"/>
      <c r="E49" s="25"/>
      <c r="F49" s="3">
        <v>5</v>
      </c>
      <c r="G49" s="25">
        <v>300</v>
      </c>
      <c r="H49" s="25">
        <v>27</v>
      </c>
      <c r="I49" s="25">
        <v>1700</v>
      </c>
      <c r="J49" s="25">
        <v>27</v>
      </c>
      <c r="K49" s="25">
        <v>1700</v>
      </c>
      <c r="L49" s="25">
        <v>27</v>
      </c>
      <c r="M49" s="25">
        <v>1700</v>
      </c>
      <c r="N49" s="25">
        <v>31</v>
      </c>
      <c r="O49" s="25">
        <v>1700</v>
      </c>
      <c r="P49" s="25">
        <v>106</v>
      </c>
      <c r="Q49" s="25">
        <v>2900</v>
      </c>
      <c r="R49" s="25">
        <v>106</v>
      </c>
      <c r="S49" s="25">
        <v>2900</v>
      </c>
      <c r="T49" s="25">
        <v>106</v>
      </c>
      <c r="U49" s="25">
        <v>2900</v>
      </c>
      <c r="V49" s="25">
        <v>106</v>
      </c>
      <c r="W49" s="25">
        <v>2900</v>
      </c>
      <c r="X49" s="82">
        <v>106</v>
      </c>
      <c r="Y49" s="82">
        <v>2900</v>
      </c>
    </row>
    <row r="50" spans="1:25" ht="21.75" customHeight="1">
      <c r="A50" s="1" t="s">
        <v>18</v>
      </c>
      <c r="B50" s="3">
        <f aca="true" t="shared" si="45" ref="B50:I50">SUM(B51:B54)</f>
        <v>25568</v>
      </c>
      <c r="C50" s="21">
        <f t="shared" si="45"/>
        <v>428600</v>
      </c>
      <c r="D50" s="3">
        <f t="shared" si="45"/>
        <v>38250</v>
      </c>
      <c r="E50" s="21">
        <f t="shared" si="45"/>
        <v>1000900</v>
      </c>
      <c r="F50" s="3">
        <f>SUM(F51:F54)</f>
        <v>65440</v>
      </c>
      <c r="G50" s="21">
        <f>SUM(G51:G54)</f>
        <v>1762400</v>
      </c>
      <c r="H50" s="21">
        <f t="shared" si="45"/>
        <v>104855</v>
      </c>
      <c r="I50" s="21">
        <f t="shared" si="45"/>
        <v>2277000</v>
      </c>
      <c r="J50" s="21">
        <f aca="true" t="shared" si="46" ref="J50:Q50">SUM(J51:J54)</f>
        <v>124014</v>
      </c>
      <c r="K50" s="21">
        <f t="shared" si="46"/>
        <v>2654100</v>
      </c>
      <c r="L50" s="21">
        <f t="shared" si="46"/>
        <v>168403</v>
      </c>
      <c r="M50" s="21">
        <f t="shared" si="46"/>
        <v>3363200</v>
      </c>
      <c r="N50" s="21">
        <f t="shared" si="46"/>
        <v>273649</v>
      </c>
      <c r="O50" s="21">
        <f t="shared" si="46"/>
        <v>4841400</v>
      </c>
      <c r="P50" s="21">
        <f t="shared" si="46"/>
        <v>321575</v>
      </c>
      <c r="Q50" s="21">
        <f t="shared" si="46"/>
        <v>5372700</v>
      </c>
      <c r="R50" s="21">
        <f aca="true" t="shared" si="47" ref="R50:W50">SUM(R51:R54)</f>
        <v>344429</v>
      </c>
      <c r="S50" s="21">
        <f t="shared" si="47"/>
        <v>5892400</v>
      </c>
      <c r="T50" s="21">
        <f>SUM(T51:T54)</f>
        <v>364948</v>
      </c>
      <c r="U50" s="21">
        <f>SUM(U51:U54)</f>
        <v>6322200</v>
      </c>
      <c r="V50" s="25">
        <f t="shared" si="47"/>
        <v>386248</v>
      </c>
      <c r="W50" s="25">
        <f t="shared" si="47"/>
        <v>6834600</v>
      </c>
      <c r="X50" s="25">
        <f>SUM(X51:X54)</f>
        <v>405742</v>
      </c>
      <c r="Y50" s="25">
        <f>SUM(Y51:Y54)</f>
        <v>7659300</v>
      </c>
    </row>
    <row r="51" spans="1:25" ht="21.75" customHeight="1">
      <c r="A51" s="20" t="s">
        <v>34</v>
      </c>
      <c r="B51" s="3"/>
      <c r="C51" s="25"/>
      <c r="D51" s="3"/>
      <c r="E51" s="25"/>
      <c r="F51" s="3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21.75" customHeight="1">
      <c r="A52" s="10">
        <v>56049000001</v>
      </c>
      <c r="B52" s="3"/>
      <c r="C52" s="25"/>
      <c r="D52" s="3"/>
      <c r="E52" s="25"/>
      <c r="F52" s="3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21.75" customHeight="1">
      <c r="A53" s="20" t="s">
        <v>35</v>
      </c>
      <c r="B53" s="3">
        <v>908</v>
      </c>
      <c r="C53" s="25">
        <v>170800</v>
      </c>
      <c r="D53" s="3">
        <v>4884</v>
      </c>
      <c r="E53" s="25">
        <v>605900</v>
      </c>
      <c r="F53" s="3">
        <v>13507</v>
      </c>
      <c r="G53" s="25">
        <v>1087000</v>
      </c>
      <c r="H53" s="25">
        <v>21011</v>
      </c>
      <c r="I53" s="25">
        <v>1251100</v>
      </c>
      <c r="J53" s="25">
        <v>22570</v>
      </c>
      <c r="K53" s="25">
        <v>1415100</v>
      </c>
      <c r="L53" s="25">
        <v>24216</v>
      </c>
      <c r="M53" s="25">
        <v>1635900</v>
      </c>
      <c r="N53" s="25">
        <v>40724</v>
      </c>
      <c r="O53" s="25">
        <v>2247100</v>
      </c>
      <c r="P53" s="25">
        <v>56017</v>
      </c>
      <c r="Q53" s="25">
        <v>2481800</v>
      </c>
      <c r="R53" s="25">
        <v>61304</v>
      </c>
      <c r="S53" s="25">
        <v>2741900</v>
      </c>
      <c r="T53" s="25">
        <v>62218</v>
      </c>
      <c r="U53" s="25">
        <v>2944700</v>
      </c>
      <c r="V53" s="25">
        <v>63806</v>
      </c>
      <c r="W53" s="25">
        <v>3162700</v>
      </c>
      <c r="X53" s="82">
        <v>73629</v>
      </c>
      <c r="Y53" s="82">
        <v>3825500</v>
      </c>
    </row>
    <row r="54" spans="1:25" ht="21.75" customHeight="1">
      <c r="A54" s="26" t="s">
        <v>36</v>
      </c>
      <c r="B54" s="3">
        <v>24660</v>
      </c>
      <c r="C54" s="25">
        <v>257800</v>
      </c>
      <c r="D54" s="3">
        <v>33366</v>
      </c>
      <c r="E54" s="25">
        <v>395000</v>
      </c>
      <c r="F54" s="3">
        <v>51933</v>
      </c>
      <c r="G54" s="25">
        <v>675400</v>
      </c>
      <c r="H54" s="25">
        <v>83844</v>
      </c>
      <c r="I54" s="25">
        <v>1025900</v>
      </c>
      <c r="J54" s="25">
        <v>101444</v>
      </c>
      <c r="K54" s="25">
        <v>1239000</v>
      </c>
      <c r="L54" s="25">
        <v>144187</v>
      </c>
      <c r="M54" s="25">
        <v>1727300</v>
      </c>
      <c r="N54" s="25">
        <v>232925</v>
      </c>
      <c r="O54" s="25">
        <v>2594300</v>
      </c>
      <c r="P54" s="25">
        <v>265558</v>
      </c>
      <c r="Q54" s="25">
        <v>2890900</v>
      </c>
      <c r="R54" s="25">
        <v>283125</v>
      </c>
      <c r="S54" s="25">
        <v>3150500</v>
      </c>
      <c r="T54" s="25">
        <v>302730</v>
      </c>
      <c r="U54" s="25">
        <v>3377500</v>
      </c>
      <c r="V54" s="25">
        <v>322442</v>
      </c>
      <c r="W54" s="25">
        <v>3671900</v>
      </c>
      <c r="X54" s="82">
        <v>332113</v>
      </c>
      <c r="Y54" s="82">
        <v>3833800</v>
      </c>
    </row>
    <row r="55" spans="1:25" ht="21.75" customHeight="1">
      <c r="A55" s="1" t="s">
        <v>19</v>
      </c>
      <c r="B55" s="3">
        <f aca="true" t="shared" si="48" ref="B55:I55">SUM(B56:B58)</f>
        <v>19784</v>
      </c>
      <c r="C55" s="3">
        <f t="shared" si="48"/>
        <v>55500</v>
      </c>
      <c r="D55" s="3">
        <f t="shared" si="48"/>
        <v>20322</v>
      </c>
      <c r="E55" s="3">
        <f t="shared" si="48"/>
        <v>94100</v>
      </c>
      <c r="F55" s="3">
        <f>SUM(F56:F58)</f>
        <v>78424</v>
      </c>
      <c r="G55" s="3">
        <f>SUM(G56:G58)</f>
        <v>217800</v>
      </c>
      <c r="H55" s="3">
        <f t="shared" si="48"/>
        <v>99616</v>
      </c>
      <c r="I55" s="3">
        <f t="shared" si="48"/>
        <v>262500</v>
      </c>
      <c r="J55" s="3">
        <f aca="true" t="shared" si="49" ref="J55:Q55">SUM(J56:J58)</f>
        <v>101037</v>
      </c>
      <c r="K55" s="3">
        <f t="shared" si="49"/>
        <v>279600</v>
      </c>
      <c r="L55" s="3">
        <f t="shared" si="49"/>
        <v>123221</v>
      </c>
      <c r="M55" s="3">
        <f t="shared" si="49"/>
        <v>350500</v>
      </c>
      <c r="N55" s="3">
        <f t="shared" si="49"/>
        <v>128757</v>
      </c>
      <c r="O55" s="3">
        <f t="shared" si="49"/>
        <v>501600</v>
      </c>
      <c r="P55" s="3">
        <f t="shared" si="49"/>
        <v>169922</v>
      </c>
      <c r="Q55" s="3">
        <f t="shared" si="49"/>
        <v>602400</v>
      </c>
      <c r="R55" s="3">
        <f aca="true" t="shared" si="50" ref="R55:W55">SUM(R56:R58)</f>
        <v>188982</v>
      </c>
      <c r="S55" s="3">
        <f t="shared" si="50"/>
        <v>763200</v>
      </c>
      <c r="T55" s="3">
        <f>SUM(T56:T58)</f>
        <v>210746</v>
      </c>
      <c r="U55" s="3">
        <f>SUM(U56:U58)</f>
        <v>858100</v>
      </c>
      <c r="V55" s="25">
        <f t="shared" si="50"/>
        <v>253955</v>
      </c>
      <c r="W55" s="25">
        <f t="shared" si="50"/>
        <v>1012600</v>
      </c>
      <c r="X55" s="25">
        <f>SUM(X56:X58)</f>
        <v>314499</v>
      </c>
      <c r="Y55" s="25">
        <f>SUM(Y56:Y58)</f>
        <v>1160100</v>
      </c>
    </row>
    <row r="56" spans="1:25" ht="21.75" customHeight="1">
      <c r="A56" s="16">
        <v>55099100006</v>
      </c>
      <c r="B56" s="3"/>
      <c r="C56" s="25"/>
      <c r="D56" s="3">
        <v>391</v>
      </c>
      <c r="E56" s="25">
        <v>23900</v>
      </c>
      <c r="F56" s="3">
        <v>450</v>
      </c>
      <c r="G56" s="25">
        <v>29700</v>
      </c>
      <c r="H56" s="25">
        <v>2789</v>
      </c>
      <c r="I56" s="25">
        <v>58900</v>
      </c>
      <c r="J56" s="25">
        <v>2789</v>
      </c>
      <c r="K56" s="25">
        <v>58900</v>
      </c>
      <c r="L56" s="25">
        <v>2796</v>
      </c>
      <c r="M56" s="25">
        <v>59200</v>
      </c>
      <c r="N56" s="25">
        <v>4461</v>
      </c>
      <c r="O56" s="25">
        <v>119400</v>
      </c>
      <c r="P56" s="25">
        <v>6379</v>
      </c>
      <c r="Q56" s="25">
        <v>139800</v>
      </c>
      <c r="R56" s="25">
        <v>7648</v>
      </c>
      <c r="S56" s="25">
        <v>170700</v>
      </c>
      <c r="T56" s="25">
        <v>10148</v>
      </c>
      <c r="U56" s="25">
        <v>199200</v>
      </c>
      <c r="V56" s="25">
        <v>14110</v>
      </c>
      <c r="W56" s="25">
        <v>248700</v>
      </c>
      <c r="X56" s="82">
        <v>14110</v>
      </c>
      <c r="Y56" s="82">
        <v>248700</v>
      </c>
    </row>
    <row r="57" spans="1:25" ht="21.75" customHeight="1">
      <c r="A57" s="16">
        <v>55099200005</v>
      </c>
      <c r="B57" s="3">
        <v>19777</v>
      </c>
      <c r="C57" s="25">
        <v>55500</v>
      </c>
      <c r="D57" s="3">
        <v>19924</v>
      </c>
      <c r="E57" s="25">
        <v>70200</v>
      </c>
      <c r="F57" s="3">
        <v>39742</v>
      </c>
      <c r="G57" s="25">
        <v>129900</v>
      </c>
      <c r="H57" s="25">
        <v>39784</v>
      </c>
      <c r="I57" s="25">
        <v>133200</v>
      </c>
      <c r="J57" s="25">
        <v>39784</v>
      </c>
      <c r="K57" s="25">
        <v>133200</v>
      </c>
      <c r="L57" s="25">
        <v>59561</v>
      </c>
      <c r="M57" s="25">
        <v>189400</v>
      </c>
      <c r="N57" s="25">
        <v>63409</v>
      </c>
      <c r="O57" s="25">
        <v>279600</v>
      </c>
      <c r="P57" s="25">
        <v>84064</v>
      </c>
      <c r="Q57" s="25">
        <v>347900</v>
      </c>
      <c r="R57" s="25">
        <v>101558</v>
      </c>
      <c r="S57" s="25">
        <v>462100</v>
      </c>
      <c r="T57" s="25">
        <v>120428</v>
      </c>
      <c r="U57" s="25">
        <v>517800</v>
      </c>
      <c r="V57" s="25">
        <v>140205</v>
      </c>
      <c r="W57" s="25">
        <v>573700</v>
      </c>
      <c r="X57" s="82">
        <v>179759</v>
      </c>
      <c r="Y57" s="82">
        <v>685700</v>
      </c>
    </row>
    <row r="58" spans="1:25" ht="21.75" customHeight="1">
      <c r="A58" s="16">
        <v>55099900008</v>
      </c>
      <c r="B58" s="3">
        <v>7</v>
      </c>
      <c r="C58" s="25">
        <v>0</v>
      </c>
      <c r="D58" s="3">
        <v>7</v>
      </c>
      <c r="E58" s="25">
        <v>0</v>
      </c>
      <c r="F58" s="3">
        <v>38232</v>
      </c>
      <c r="G58" s="25">
        <v>58200</v>
      </c>
      <c r="H58" s="25">
        <v>57043</v>
      </c>
      <c r="I58" s="25">
        <v>70400</v>
      </c>
      <c r="J58" s="25">
        <v>58464</v>
      </c>
      <c r="K58" s="25">
        <v>87500</v>
      </c>
      <c r="L58" s="25">
        <v>60864</v>
      </c>
      <c r="M58" s="25">
        <v>101900</v>
      </c>
      <c r="N58" s="25">
        <v>60887</v>
      </c>
      <c r="O58" s="25">
        <v>102600</v>
      </c>
      <c r="P58" s="25">
        <v>79479</v>
      </c>
      <c r="Q58" s="25">
        <v>114700</v>
      </c>
      <c r="R58" s="25">
        <v>79776</v>
      </c>
      <c r="S58" s="25">
        <v>130400</v>
      </c>
      <c r="T58" s="25">
        <v>80170</v>
      </c>
      <c r="U58" s="25">
        <v>141100</v>
      </c>
      <c r="V58" s="25">
        <v>99640</v>
      </c>
      <c r="W58" s="25">
        <v>190200</v>
      </c>
      <c r="X58" s="82">
        <v>120630</v>
      </c>
      <c r="Y58" s="82">
        <v>225700</v>
      </c>
    </row>
    <row r="59" spans="1:25" ht="21.75" customHeight="1">
      <c r="A59" s="5" t="s">
        <v>8</v>
      </c>
      <c r="B59" s="1">
        <f aca="true" t="shared" si="51" ref="B59:I59">SUM(B46+B50+B55)</f>
        <v>45915</v>
      </c>
      <c r="C59" s="22">
        <f t="shared" si="51"/>
        <v>496900</v>
      </c>
      <c r="D59" s="1">
        <f t="shared" si="51"/>
        <v>59182</v>
      </c>
      <c r="E59" s="22">
        <f t="shared" si="51"/>
        <v>1114000</v>
      </c>
      <c r="F59" s="1">
        <f>SUM(F46+F50+F55)</f>
        <v>144618</v>
      </c>
      <c r="G59" s="22">
        <f>SUM(G46+G50+G55)</f>
        <v>2007000</v>
      </c>
      <c r="H59" s="19">
        <f t="shared" si="51"/>
        <v>205381</v>
      </c>
      <c r="I59" s="22">
        <f t="shared" si="51"/>
        <v>2571500</v>
      </c>
      <c r="J59" s="19">
        <f aca="true" t="shared" si="52" ref="J59:Q59">SUM(J46+J50+J55)</f>
        <v>234668</v>
      </c>
      <c r="K59" s="22">
        <f t="shared" si="52"/>
        <v>3039000</v>
      </c>
      <c r="L59" s="19">
        <f t="shared" si="52"/>
        <v>301246</v>
      </c>
      <c r="M59" s="22">
        <f t="shared" si="52"/>
        <v>3819100</v>
      </c>
      <c r="N59" s="19">
        <f t="shared" si="52"/>
        <v>412393</v>
      </c>
      <c r="O59" s="19">
        <f t="shared" si="52"/>
        <v>5458800</v>
      </c>
      <c r="P59" s="19">
        <f t="shared" si="52"/>
        <v>502052</v>
      </c>
      <c r="Q59" s="19">
        <f t="shared" si="52"/>
        <v>6107100</v>
      </c>
      <c r="R59" s="19">
        <f aca="true" t="shared" si="53" ref="R59:W59">SUM(R46+R50+R55)</f>
        <v>545276</v>
      </c>
      <c r="S59" s="19">
        <f t="shared" si="53"/>
        <v>6821300</v>
      </c>
      <c r="T59" s="19">
        <f>SUM(T46+T50+T55)</f>
        <v>591427</v>
      </c>
      <c r="U59" s="19">
        <f>SUM(U46+U50+U55)</f>
        <v>7384300</v>
      </c>
      <c r="V59" s="33">
        <f t="shared" si="53"/>
        <v>659725</v>
      </c>
      <c r="W59" s="33">
        <f t="shared" si="53"/>
        <v>8073500</v>
      </c>
      <c r="X59" s="33">
        <f>SUM(X46+X50+X55)</f>
        <v>740037</v>
      </c>
      <c r="Y59" s="33">
        <f>SUM(Y46+Y50+Y55)</f>
        <v>9054500</v>
      </c>
    </row>
    <row r="60" spans="1:25" ht="11.25" customHeight="1">
      <c r="A60" s="6"/>
      <c r="B60" s="7"/>
      <c r="C60" s="30"/>
      <c r="D60" s="7"/>
      <c r="E60" s="30"/>
      <c r="F60" s="7"/>
      <c r="G60" s="30"/>
      <c r="H60" s="7"/>
      <c r="I60" s="30"/>
      <c r="J60" s="7"/>
      <c r="K60" s="30"/>
      <c r="L60" s="7"/>
      <c r="M60" s="30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2" spans="1:25" ht="26.25" customHeight="1">
      <c r="A62" s="1"/>
      <c r="B62" s="74">
        <f aca="true" t="shared" si="54" ref="B62:I62">SUM(B59+B44+B29+B18)</f>
        <v>2003293</v>
      </c>
      <c r="C62" s="74">
        <f t="shared" si="54"/>
        <v>5899100</v>
      </c>
      <c r="D62" s="74">
        <f t="shared" si="54"/>
        <v>3399026</v>
      </c>
      <c r="E62" s="74">
        <f t="shared" si="54"/>
        <v>10485000</v>
      </c>
      <c r="F62" s="74">
        <f>SUM(F59+F44+F29+F18)</f>
        <v>5624394</v>
      </c>
      <c r="G62" s="74">
        <f>SUM(G59+G44+G29+G18)</f>
        <v>17703600</v>
      </c>
      <c r="H62" s="74">
        <f t="shared" si="54"/>
        <v>7228690</v>
      </c>
      <c r="I62" s="74">
        <f t="shared" si="54"/>
        <v>22834700</v>
      </c>
      <c r="J62" s="74">
        <f aca="true" t="shared" si="55" ref="J62:Q62">SUM(J59+J44+J29+J18)</f>
        <v>8476479</v>
      </c>
      <c r="K62" s="74">
        <f t="shared" si="55"/>
        <v>26999000</v>
      </c>
      <c r="L62" s="74">
        <f t="shared" si="55"/>
        <v>9954909</v>
      </c>
      <c r="M62" s="74">
        <f t="shared" si="55"/>
        <v>31885700</v>
      </c>
      <c r="N62" s="74">
        <f t="shared" si="55"/>
        <v>12185507</v>
      </c>
      <c r="O62" s="74">
        <f t="shared" si="55"/>
        <v>39719300</v>
      </c>
      <c r="P62" s="74">
        <f t="shared" si="55"/>
        <v>14000579</v>
      </c>
      <c r="Q62" s="74">
        <f t="shared" si="55"/>
        <v>45248300</v>
      </c>
      <c r="R62" s="74">
        <f aca="true" t="shared" si="56" ref="R62:W62">SUM(R59+R44+R29+R18)</f>
        <v>15614113</v>
      </c>
      <c r="S62" s="74">
        <f t="shared" si="56"/>
        <v>50436200</v>
      </c>
      <c r="T62" s="74">
        <f>SUM(T59+T44+T29+T18)</f>
        <v>17306739</v>
      </c>
      <c r="U62" s="74">
        <f>SUM(U59+U44+U29+U18)</f>
        <v>55478100</v>
      </c>
      <c r="V62" s="74">
        <f t="shared" si="56"/>
        <v>18721760</v>
      </c>
      <c r="W62" s="74">
        <f t="shared" si="56"/>
        <v>59983000</v>
      </c>
      <c r="X62" s="74">
        <f>SUM(X59+X44+X29+X18)</f>
        <v>20417568</v>
      </c>
      <c r="Y62" s="74">
        <f>SUM(Y59+Y44+Y29+Y18)</f>
        <v>65466800</v>
      </c>
    </row>
  </sheetData>
  <mergeCells count="3">
    <mergeCell ref="F3:G3"/>
    <mergeCell ref="B3:C3"/>
    <mergeCell ref="D3:E3"/>
  </mergeCells>
  <printOptions horizontalCentered="1"/>
  <pageMargins left="0.15748031496062992" right="0.15748031496062992" top="0.3937007874015748" bottom="0.1968503937007874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2">
      <selection activeCell="D29" sqref="D29"/>
    </sheetView>
  </sheetViews>
  <sheetFormatPr defaultColWidth="9.00390625" defaultRowHeight="16.5"/>
  <cols>
    <col min="1" max="1" width="21.00390625" style="0" customWidth="1"/>
    <col min="2" max="2" width="12.875" style="0" customWidth="1"/>
    <col min="3" max="3" width="14.125" style="0" customWidth="1"/>
    <col min="4" max="4" width="12.875" style="0" customWidth="1"/>
    <col min="5" max="5" width="14.125" style="0" customWidth="1"/>
    <col min="6" max="7" width="8.625" style="37" customWidth="1"/>
  </cols>
  <sheetData>
    <row r="1" spans="1:7" ht="25.5" customHeight="1">
      <c r="A1" s="71" t="s">
        <v>97</v>
      </c>
      <c r="B1" s="23"/>
      <c r="C1" s="23"/>
      <c r="D1" s="23"/>
      <c r="E1" s="23"/>
      <c r="F1" s="36"/>
      <c r="G1" s="36"/>
    </row>
    <row r="3" spans="1:7" ht="21.75" customHeight="1">
      <c r="A3" s="1"/>
      <c r="B3" s="39" t="s">
        <v>62</v>
      </c>
      <c r="C3" s="24"/>
      <c r="D3" s="39" t="s">
        <v>96</v>
      </c>
      <c r="E3" s="24"/>
      <c r="F3" s="78" t="s">
        <v>39</v>
      </c>
      <c r="G3" s="79"/>
    </row>
    <row r="4" spans="1:7" s="9" customFormat="1" ht="29.25" customHeight="1">
      <c r="A4" s="8" t="s">
        <v>0</v>
      </c>
      <c r="B4" s="8" t="s">
        <v>1</v>
      </c>
      <c r="C4" s="8" t="s">
        <v>2</v>
      </c>
      <c r="D4" s="8" t="s">
        <v>1</v>
      </c>
      <c r="E4" s="8" t="s">
        <v>2</v>
      </c>
      <c r="F4" s="35" t="s">
        <v>40</v>
      </c>
      <c r="G4" s="35" t="s">
        <v>41</v>
      </c>
    </row>
    <row r="5" spans="1:7" ht="21.75" customHeight="1">
      <c r="A5" s="1" t="s">
        <v>3</v>
      </c>
      <c r="B5" s="43">
        <f>SUM('公式'!V5)</f>
        <v>10858021</v>
      </c>
      <c r="C5" s="43">
        <f>SUM('公式'!W5)</f>
        <v>29234900</v>
      </c>
      <c r="D5" s="14">
        <v>6568037</v>
      </c>
      <c r="E5" s="14">
        <v>17532400</v>
      </c>
      <c r="F5" s="50">
        <f aca="true" t="shared" si="0" ref="F5:G10">SUM(B5/D5-1)</f>
        <v>0.6531607541187725</v>
      </c>
      <c r="G5" s="50">
        <f t="shared" si="0"/>
        <v>0.6674784969542105</v>
      </c>
    </row>
    <row r="6" spans="1:7" ht="21.75" customHeight="1">
      <c r="A6" s="1" t="s">
        <v>4</v>
      </c>
      <c r="B6" s="43">
        <f>SUM('公式'!V8)</f>
        <v>2064240</v>
      </c>
      <c r="C6" s="43">
        <f>SUM('公式'!W8)</f>
        <v>5412700</v>
      </c>
      <c r="D6" s="57">
        <v>711945</v>
      </c>
      <c r="E6" s="58">
        <v>1726100</v>
      </c>
      <c r="F6" s="50">
        <f t="shared" si="0"/>
        <v>1.8994374565450984</v>
      </c>
      <c r="G6" s="50">
        <f t="shared" si="0"/>
        <v>2.135797462487689</v>
      </c>
    </row>
    <row r="7" spans="1:7" ht="21.75" customHeight="1">
      <c r="A7" s="1" t="s">
        <v>5</v>
      </c>
      <c r="B7" s="43">
        <f>SUM('公式'!V10)</f>
        <v>59007</v>
      </c>
      <c r="C7" s="43">
        <f>SUM('公式'!W10)</f>
        <v>859300</v>
      </c>
      <c r="D7" s="59">
        <v>40108</v>
      </c>
      <c r="E7" s="60">
        <v>644300</v>
      </c>
      <c r="F7" s="50">
        <f t="shared" si="0"/>
        <v>0.4712027525680662</v>
      </c>
      <c r="G7" s="50">
        <f t="shared" si="0"/>
        <v>0.3336954834704331</v>
      </c>
    </row>
    <row r="8" spans="1:7" ht="21.75" customHeight="1">
      <c r="A8" s="1" t="s">
        <v>6</v>
      </c>
      <c r="B8" s="43">
        <f>SUM('公式'!V12)</f>
        <v>1181300</v>
      </c>
      <c r="C8" s="43">
        <f>SUM('公式'!W12)</f>
        <v>2515100</v>
      </c>
      <c r="D8" s="59">
        <v>827492</v>
      </c>
      <c r="E8" s="60">
        <v>1452600</v>
      </c>
      <c r="F8" s="50">
        <f t="shared" si="0"/>
        <v>0.42756667133942083</v>
      </c>
      <c r="G8" s="50">
        <f t="shared" si="0"/>
        <v>0.731447060443343</v>
      </c>
    </row>
    <row r="9" spans="1:7" ht="21.75" customHeight="1">
      <c r="A9" s="1" t="s">
        <v>7</v>
      </c>
      <c r="B9" s="43">
        <f>SUM('公式'!V14)</f>
        <v>939944</v>
      </c>
      <c r="C9" s="43">
        <f>SUM('公式'!W14)</f>
        <v>2579700</v>
      </c>
      <c r="D9" s="59">
        <v>885417</v>
      </c>
      <c r="E9" s="60">
        <v>2528700</v>
      </c>
      <c r="F9" s="50">
        <f t="shared" si="0"/>
        <v>0.06158341210977425</v>
      </c>
      <c r="G9" s="50">
        <f t="shared" si="0"/>
        <v>0.020168466010202835</v>
      </c>
    </row>
    <row r="10" spans="1:7" ht="23.25" customHeight="1">
      <c r="A10" s="5" t="s">
        <v>8</v>
      </c>
      <c r="B10" s="61">
        <f>SUM(B5:B9)</f>
        <v>15102512</v>
      </c>
      <c r="C10" s="61">
        <f>SUM(C5:C9)</f>
        <v>40601700</v>
      </c>
      <c r="D10" s="61">
        <f>SUM(D5:D9)</f>
        <v>9032999</v>
      </c>
      <c r="E10" s="61">
        <f>SUM(E5:E9)</f>
        <v>23884100</v>
      </c>
      <c r="F10" s="50">
        <f t="shared" si="0"/>
        <v>0.6719266768434271</v>
      </c>
      <c r="G10" s="50">
        <f t="shared" si="0"/>
        <v>0.6999468265498805</v>
      </c>
    </row>
    <row r="11" spans="1:7" ht="11.25" customHeight="1">
      <c r="A11" s="6"/>
      <c r="B11" s="7"/>
      <c r="C11" s="7"/>
      <c r="D11" s="7"/>
      <c r="E11" s="7"/>
      <c r="F11" s="47"/>
      <c r="G11" s="47"/>
    </row>
    <row r="12" spans="1:7" ht="21.75" customHeight="1">
      <c r="A12" s="4" t="s">
        <v>9</v>
      </c>
      <c r="B12" s="43">
        <f>SUM('公式'!V20)</f>
        <v>1403125</v>
      </c>
      <c r="C12" s="43">
        <f>SUM('公式'!W20)</f>
        <v>5039900</v>
      </c>
      <c r="D12" s="75">
        <v>1813712</v>
      </c>
      <c r="E12" s="62">
        <v>6740500</v>
      </c>
      <c r="F12" s="50">
        <f aca="true" t="shared" si="1" ref="F12:G16">SUM(B12/D12-1)</f>
        <v>-0.22637938107042355</v>
      </c>
      <c r="G12" s="50">
        <f t="shared" si="1"/>
        <v>-0.25229582375194715</v>
      </c>
    </row>
    <row r="13" spans="1:7" ht="21.75" customHeight="1">
      <c r="A13" s="1" t="s">
        <v>10</v>
      </c>
      <c r="B13" s="43">
        <f>SUM('公式'!V23)</f>
        <v>72110</v>
      </c>
      <c r="C13" s="43">
        <f>SUM('公式'!W23)</f>
        <v>476300</v>
      </c>
      <c r="D13" s="76">
        <v>88255</v>
      </c>
      <c r="E13" s="64">
        <v>664800</v>
      </c>
      <c r="F13" s="50">
        <f t="shared" si="1"/>
        <v>-0.18293581100220946</v>
      </c>
      <c r="G13" s="50">
        <f t="shared" si="1"/>
        <v>-0.28354392298435616</v>
      </c>
    </row>
    <row r="14" spans="1:7" ht="21.75" customHeight="1">
      <c r="A14" s="1" t="s">
        <v>11</v>
      </c>
      <c r="B14" s="43">
        <f>SUM('公式'!V25)</f>
        <v>1594</v>
      </c>
      <c r="C14" s="43">
        <f>SUM('公式'!W25)</f>
        <v>14100</v>
      </c>
      <c r="D14" s="76">
        <v>1567</v>
      </c>
      <c r="E14" s="64">
        <v>14200</v>
      </c>
      <c r="F14" s="50">
        <f t="shared" si="1"/>
        <v>0.01723037651563497</v>
      </c>
      <c r="G14" s="50">
        <f t="shared" si="1"/>
        <v>-0.007042253521126751</v>
      </c>
    </row>
    <row r="15" spans="1:7" ht="21.75" customHeight="1">
      <c r="A15" s="1" t="s">
        <v>12</v>
      </c>
      <c r="B15" s="43">
        <f>SUM('公式'!V27)</f>
        <v>163736</v>
      </c>
      <c r="C15" s="43">
        <f>SUM('公式'!W27)</f>
        <v>731300</v>
      </c>
      <c r="D15" s="76">
        <v>207170</v>
      </c>
      <c r="E15" s="64">
        <v>1095000</v>
      </c>
      <c r="F15" s="50">
        <f t="shared" si="1"/>
        <v>-0.2096539074190279</v>
      </c>
      <c r="G15" s="50">
        <f t="shared" si="1"/>
        <v>-0.33214611872146116</v>
      </c>
    </row>
    <row r="16" spans="1:7" ht="21.75" customHeight="1">
      <c r="A16" s="5" t="s">
        <v>8</v>
      </c>
      <c r="B16" s="61">
        <f>SUM(B12:B15)</f>
        <v>1640565</v>
      </c>
      <c r="C16" s="61">
        <f>SUM(C12:C15)</f>
        <v>6261600</v>
      </c>
      <c r="D16" s="77">
        <f>SUM(D12:D15)</f>
        <v>2110704</v>
      </c>
      <c r="E16" s="61">
        <f>SUM(E12:E15)</f>
        <v>8514500</v>
      </c>
      <c r="F16" s="50">
        <f t="shared" si="1"/>
        <v>-0.2227403747754304</v>
      </c>
      <c r="G16" s="50">
        <f t="shared" si="1"/>
        <v>-0.26459568970579594</v>
      </c>
    </row>
    <row r="17" spans="1:7" ht="11.25" customHeight="1">
      <c r="A17" s="6"/>
      <c r="B17" s="7"/>
      <c r="C17" s="7"/>
      <c r="D17" s="7"/>
      <c r="E17" s="7"/>
      <c r="F17" s="47"/>
      <c r="G17" s="47"/>
    </row>
    <row r="18" spans="1:7" ht="21.75" customHeight="1">
      <c r="A18" s="1" t="s">
        <v>13</v>
      </c>
      <c r="B18" s="44">
        <f>SUM('公式'!V31)</f>
        <v>688629</v>
      </c>
      <c r="C18" s="44">
        <f>SUM('公式'!W31)</f>
        <v>1951900</v>
      </c>
      <c r="D18" s="61">
        <v>657519</v>
      </c>
      <c r="E18" s="61">
        <v>2091100</v>
      </c>
      <c r="F18" s="50">
        <f aca="true" t="shared" si="2" ref="F18:G22">SUM(B18/D18-1)</f>
        <v>0.04731422209852498</v>
      </c>
      <c r="G18" s="50">
        <f t="shared" si="2"/>
        <v>-0.0665678351107073</v>
      </c>
    </row>
    <row r="19" spans="1:7" ht="21.75" customHeight="1">
      <c r="A19" s="1" t="s">
        <v>14</v>
      </c>
      <c r="B19" s="44">
        <f>SUM('公式'!V34)</f>
        <v>49033</v>
      </c>
      <c r="C19" s="44">
        <f>SUM('公式'!W34)</f>
        <v>415600</v>
      </c>
      <c r="D19" s="61">
        <v>18707</v>
      </c>
      <c r="E19" s="61">
        <v>133400</v>
      </c>
      <c r="F19" s="50">
        <f t="shared" si="2"/>
        <v>1.6211043994226761</v>
      </c>
      <c r="G19" s="50">
        <f t="shared" si="2"/>
        <v>2.1154422788605696</v>
      </c>
    </row>
    <row r="20" spans="1:7" ht="21.75" customHeight="1">
      <c r="A20" s="1" t="s">
        <v>15</v>
      </c>
      <c r="B20" s="44">
        <f>SUM('公式'!V38)</f>
        <v>7472</v>
      </c>
      <c r="C20" s="44">
        <f>SUM('公式'!W38)</f>
        <v>158600</v>
      </c>
      <c r="D20" s="61">
        <v>6573</v>
      </c>
      <c r="E20" s="61">
        <v>101100</v>
      </c>
      <c r="F20" s="50">
        <f t="shared" si="2"/>
        <v>0.13677164156397392</v>
      </c>
      <c r="G20" s="50">
        <f t="shared" si="2"/>
        <v>0.5687438180019782</v>
      </c>
    </row>
    <row r="21" spans="1:7" ht="21.75" customHeight="1">
      <c r="A21" s="1" t="s">
        <v>16</v>
      </c>
      <c r="B21" s="44">
        <f>SUM('公式'!V41)</f>
        <v>573824</v>
      </c>
      <c r="C21" s="44">
        <f>SUM('公式'!W41)</f>
        <v>2520100</v>
      </c>
      <c r="D21" s="61">
        <v>827139</v>
      </c>
      <c r="E21" s="61">
        <v>3656300</v>
      </c>
      <c r="F21" s="50">
        <f t="shared" si="2"/>
        <v>-0.3062544505820666</v>
      </c>
      <c r="G21" s="50">
        <f t="shared" si="2"/>
        <v>-0.31075130596504663</v>
      </c>
    </row>
    <row r="22" spans="1:7" ht="21.75" customHeight="1">
      <c r="A22" s="5" t="s">
        <v>8</v>
      </c>
      <c r="B22" s="61">
        <f>SUM(B18:B21)</f>
        <v>1318958</v>
      </c>
      <c r="C22" s="61">
        <f>SUM(C18:C21)</f>
        <v>5046200</v>
      </c>
      <c r="D22" s="61">
        <f>SUM(D18:D21)</f>
        <v>1509938</v>
      </c>
      <c r="E22" s="61">
        <f>SUM(E18:E21)</f>
        <v>5981900</v>
      </c>
      <c r="F22" s="50">
        <f t="shared" si="2"/>
        <v>-0.1264820144933103</v>
      </c>
      <c r="G22" s="50">
        <f t="shared" si="2"/>
        <v>-0.1564218726491583</v>
      </c>
    </row>
    <row r="23" spans="1:7" ht="11.25" customHeight="1">
      <c r="A23" s="6"/>
      <c r="B23" s="65"/>
      <c r="C23" s="65"/>
      <c r="D23" s="65"/>
      <c r="E23" s="65"/>
      <c r="F23" s="47"/>
      <c r="G23" s="47"/>
    </row>
    <row r="24" spans="1:7" ht="21.75" customHeight="1">
      <c r="A24" s="1" t="s">
        <v>17</v>
      </c>
      <c r="B24" s="44">
        <f>SUM('公式'!V46)</f>
        <v>19522</v>
      </c>
      <c r="C24" s="44">
        <f>SUM('公式'!W46)</f>
        <v>226300</v>
      </c>
      <c r="D24" s="66">
        <v>87945</v>
      </c>
      <c r="E24" s="66">
        <v>436500</v>
      </c>
      <c r="F24" s="50">
        <f aca="true" t="shared" si="3" ref="F24:G27">SUM(B24/D24-1)</f>
        <v>-0.7780203536301098</v>
      </c>
      <c r="G24" s="50">
        <f t="shared" si="3"/>
        <v>-0.48155784650630007</v>
      </c>
    </row>
    <row r="25" spans="1:7" ht="21.75" customHeight="1">
      <c r="A25" s="1" t="s">
        <v>18</v>
      </c>
      <c r="B25" s="70">
        <f>SUM('公式'!V50)</f>
        <v>386248</v>
      </c>
      <c r="C25" s="70">
        <f>SUM('公式'!W50)</f>
        <v>6834600</v>
      </c>
      <c r="D25" s="66">
        <v>362879</v>
      </c>
      <c r="E25" s="66">
        <v>7910900</v>
      </c>
      <c r="F25" s="50">
        <f t="shared" si="3"/>
        <v>0.06439887676057299</v>
      </c>
      <c r="G25" s="50">
        <f t="shared" si="3"/>
        <v>-0.13605278792552045</v>
      </c>
    </row>
    <row r="26" spans="1:7" ht="21.75" customHeight="1">
      <c r="A26" s="1" t="s">
        <v>19</v>
      </c>
      <c r="B26" s="44">
        <f>SUM('公式'!V55)</f>
        <v>253955</v>
      </c>
      <c r="C26" s="44">
        <f>SUM('公式'!W55)</f>
        <v>1012600</v>
      </c>
      <c r="D26" s="66">
        <v>217829</v>
      </c>
      <c r="E26" s="66">
        <v>1100200</v>
      </c>
      <c r="F26" s="50">
        <f t="shared" si="3"/>
        <v>0.16584568629521312</v>
      </c>
      <c r="G26" s="50">
        <f t="shared" si="3"/>
        <v>-0.07962188692964911</v>
      </c>
    </row>
    <row r="27" spans="1:7" ht="21.75" customHeight="1">
      <c r="A27" s="5" t="s">
        <v>8</v>
      </c>
      <c r="B27" s="61">
        <f>SUM(B24:B26)</f>
        <v>659725</v>
      </c>
      <c r="C27" s="61">
        <f>SUM(C24:C26)</f>
        <v>8073500</v>
      </c>
      <c r="D27" s="61">
        <f>SUM(D24:D26)</f>
        <v>668653</v>
      </c>
      <c r="E27" s="61">
        <f>SUM(E24:E26)</f>
        <v>9447600</v>
      </c>
      <c r="F27" s="50">
        <f t="shared" si="3"/>
        <v>-0.013352217069242167</v>
      </c>
      <c r="G27" s="50">
        <f t="shared" si="3"/>
        <v>-0.14544434565392272</v>
      </c>
    </row>
    <row r="28" spans="1:7" ht="11.25" customHeight="1">
      <c r="A28" s="6"/>
      <c r="B28" s="7"/>
      <c r="C28" s="7"/>
      <c r="D28" s="7"/>
      <c r="E28" s="7"/>
      <c r="F28" s="47"/>
      <c r="G28" s="47"/>
    </row>
    <row r="29" spans="1:7" ht="33" customHeight="1">
      <c r="A29" s="11" t="s">
        <v>20</v>
      </c>
      <c r="B29" s="11"/>
      <c r="C29" s="11"/>
      <c r="D29" s="11"/>
      <c r="E29" s="11"/>
      <c r="F29" s="49"/>
      <c r="G29" s="49"/>
    </row>
    <row r="30" spans="1:7" ht="16.5">
      <c r="A30" s="12" t="s">
        <v>37</v>
      </c>
      <c r="B30" s="11"/>
      <c r="C30" s="11"/>
      <c r="D30" s="11"/>
      <c r="E30" s="11"/>
      <c r="F30" s="49"/>
      <c r="G30" s="49"/>
    </row>
    <row r="31" spans="1:7" ht="16.5">
      <c r="A31" s="11" t="s">
        <v>21</v>
      </c>
      <c r="B31" s="11"/>
      <c r="C31" s="11"/>
      <c r="D31" s="11"/>
      <c r="E31" s="11"/>
      <c r="F31" s="49"/>
      <c r="G31" s="49"/>
    </row>
    <row r="32" spans="1:7" ht="16.5">
      <c r="A32" s="11" t="s">
        <v>22</v>
      </c>
      <c r="B32" s="11"/>
      <c r="C32" s="11"/>
      <c r="D32" s="11"/>
      <c r="E32" s="11"/>
      <c r="F32" s="49"/>
      <c r="G32" s="49"/>
    </row>
    <row r="33" spans="1:7" ht="16.5">
      <c r="A33" s="11" t="s">
        <v>29</v>
      </c>
      <c r="B33" s="11"/>
      <c r="C33" s="11"/>
      <c r="D33" s="11"/>
      <c r="E33" s="11"/>
      <c r="F33" s="49"/>
      <c r="G33" s="49"/>
    </row>
    <row r="34" spans="1:7" ht="16.5">
      <c r="A34" s="11" t="s">
        <v>23</v>
      </c>
      <c r="B34" s="11"/>
      <c r="C34" s="11"/>
      <c r="D34" s="11"/>
      <c r="E34" s="11"/>
      <c r="F34" s="49"/>
      <c r="G34" s="49"/>
    </row>
    <row r="35" spans="1:7" ht="16.5">
      <c r="A35" s="11" t="s">
        <v>24</v>
      </c>
      <c r="B35" s="11"/>
      <c r="C35" s="11"/>
      <c r="D35" s="11"/>
      <c r="E35" s="11"/>
      <c r="F35" s="49"/>
      <c r="G35" s="49"/>
    </row>
    <row r="36" spans="1:7" ht="16.5">
      <c r="A36" s="11" t="s">
        <v>25</v>
      </c>
      <c r="B36" s="11"/>
      <c r="C36" s="11"/>
      <c r="D36" s="11"/>
      <c r="E36" s="11"/>
      <c r="F36" s="49"/>
      <c r="G36" s="49"/>
    </row>
    <row r="37" spans="1:7" ht="16.5">
      <c r="A37" s="11" t="s">
        <v>26</v>
      </c>
      <c r="B37" s="11"/>
      <c r="C37" s="11"/>
      <c r="D37" s="11"/>
      <c r="E37" s="11"/>
      <c r="F37" s="49"/>
      <c r="G37" s="49"/>
    </row>
    <row r="38" spans="1:7" ht="16.5">
      <c r="A38" s="11" t="s">
        <v>27</v>
      </c>
      <c r="B38" s="11"/>
      <c r="C38" s="11"/>
      <c r="D38" s="11"/>
      <c r="E38" s="11"/>
      <c r="F38" s="49"/>
      <c r="G38" s="49"/>
    </row>
    <row r="39" spans="1:7" ht="16.5">
      <c r="A39" s="11" t="s">
        <v>28</v>
      </c>
      <c r="B39" s="11"/>
      <c r="C39" s="11"/>
      <c r="D39" s="11"/>
      <c r="E39" s="11"/>
      <c r="F39" s="49"/>
      <c r="G39" s="49"/>
    </row>
    <row r="41" spans="2:5" ht="16.5">
      <c r="B41" s="27">
        <f>SUM(B10+B16+B22+B27)</f>
        <v>18721760</v>
      </c>
      <c r="C41" s="27">
        <f>SUM(C10+C16+C22+C27)</f>
        <v>59983000</v>
      </c>
      <c r="D41" s="27">
        <f>SUM(D10+D16+D22+D27)</f>
        <v>13322294</v>
      </c>
      <c r="E41" s="27">
        <f>SUM(E10+E16+E22+E27)</f>
        <v>47828100</v>
      </c>
    </row>
    <row r="42" spans="6:7" ht="16.5">
      <c r="F42"/>
      <c r="G42"/>
    </row>
  </sheetData>
  <mergeCells count="1">
    <mergeCell ref="F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F7" sqref="F7:G7"/>
    </sheetView>
  </sheetViews>
  <sheetFormatPr defaultColWidth="9.00390625" defaultRowHeight="16.5"/>
  <cols>
    <col min="1" max="1" width="18.00390625" style="37" customWidth="1"/>
    <col min="2" max="2" width="11.625" style="37" customWidth="1"/>
    <col min="3" max="3" width="12.375" style="37" customWidth="1"/>
    <col min="4" max="4" width="11.625" style="37" customWidth="1"/>
    <col min="5" max="5" width="12.375" style="37" customWidth="1"/>
    <col min="6" max="7" width="8.625" style="37" customWidth="1"/>
    <col min="8" max="16384" width="9.00390625" style="37" customWidth="1"/>
  </cols>
  <sheetData>
    <row r="1" spans="1:7" ht="25.5" customHeight="1">
      <c r="A1" s="36" t="s">
        <v>66</v>
      </c>
      <c r="B1" s="36"/>
      <c r="C1" s="36"/>
      <c r="D1" s="36"/>
      <c r="E1" s="36"/>
      <c r="F1" s="36"/>
      <c r="G1" s="36"/>
    </row>
    <row r="3" spans="1:7" ht="21.75" customHeight="1">
      <c r="A3" s="38"/>
      <c r="B3" s="39" t="s">
        <v>67</v>
      </c>
      <c r="C3" s="39"/>
      <c r="D3" s="39" t="s">
        <v>52</v>
      </c>
      <c r="E3" s="39"/>
      <c r="F3" s="78" t="s">
        <v>39</v>
      </c>
      <c r="G3" s="79"/>
    </row>
    <row r="4" spans="1:7" s="41" customFormat="1" ht="29.25" customHeight="1">
      <c r="A4" s="40" t="s">
        <v>0</v>
      </c>
      <c r="B4" s="40" t="s">
        <v>48</v>
      </c>
      <c r="C4" s="40" t="s">
        <v>49</v>
      </c>
      <c r="D4" s="40" t="s">
        <v>48</v>
      </c>
      <c r="E4" s="40" t="s">
        <v>49</v>
      </c>
      <c r="F4" s="35" t="s">
        <v>40</v>
      </c>
      <c r="G4" s="35" t="s">
        <v>41</v>
      </c>
    </row>
    <row r="5" spans="1:7" ht="21.75" customHeight="1">
      <c r="A5" s="38" t="s">
        <v>3</v>
      </c>
      <c r="B5" s="42">
        <f>SUM('公式'!B5)</f>
        <v>1272377</v>
      </c>
      <c r="C5" s="42">
        <f>SUM('公式'!C5)</f>
        <v>3317000</v>
      </c>
      <c r="D5" s="42">
        <v>498701</v>
      </c>
      <c r="E5" s="42">
        <v>1265900</v>
      </c>
      <c r="F5" s="50">
        <f aca="true" t="shared" si="0" ref="F5:F10">SUM(B5/D5-1)</f>
        <v>1.5513824917134715</v>
      </c>
      <c r="G5" s="50">
        <f aca="true" t="shared" si="1" ref="G5:G10">SUM(C5/E5-1)</f>
        <v>1.6202701635200252</v>
      </c>
    </row>
    <row r="6" spans="1:7" ht="21.75" customHeight="1">
      <c r="A6" s="38" t="s">
        <v>4</v>
      </c>
      <c r="B6" s="43">
        <f>SUM('公式'!B8)</f>
        <v>197632</v>
      </c>
      <c r="C6" s="43">
        <f>SUM('公式'!C8)</f>
        <v>495900</v>
      </c>
      <c r="D6" s="43">
        <v>69945</v>
      </c>
      <c r="E6" s="43">
        <v>182400</v>
      </c>
      <c r="F6" s="50">
        <f>SUM(B6/D6-1)</f>
        <v>1.825534348416613</v>
      </c>
      <c r="G6" s="50">
        <f>SUM(C6/E6-1)</f>
        <v>1.71875</v>
      </c>
    </row>
    <row r="7" spans="1:7" ht="21.75" customHeight="1">
      <c r="A7" s="38" t="s">
        <v>5</v>
      </c>
      <c r="B7" s="43">
        <f>SUM('公式'!B10)</f>
        <v>998</v>
      </c>
      <c r="C7" s="43">
        <f>SUM('公式'!C10)</f>
        <v>12300</v>
      </c>
      <c r="D7" s="43">
        <v>0</v>
      </c>
      <c r="E7" s="43">
        <v>0</v>
      </c>
      <c r="F7" s="43">
        <v>0</v>
      </c>
      <c r="G7" s="43">
        <v>0</v>
      </c>
    </row>
    <row r="8" spans="1:7" ht="21.75" customHeight="1">
      <c r="A8" s="38" t="s">
        <v>6</v>
      </c>
      <c r="B8" s="44">
        <f>SUM('公式'!B12)</f>
        <v>27534</v>
      </c>
      <c r="C8" s="44">
        <f>SUM('公式'!C12)</f>
        <v>16700</v>
      </c>
      <c r="D8" s="44">
        <v>52698</v>
      </c>
      <c r="E8" s="44">
        <v>82400</v>
      </c>
      <c r="F8" s="50">
        <f t="shared" si="0"/>
        <v>-0.4775133781168166</v>
      </c>
      <c r="G8" s="50">
        <f t="shared" si="1"/>
        <v>-0.7973300970873787</v>
      </c>
    </row>
    <row r="9" spans="1:7" ht="21.75" customHeight="1">
      <c r="A9" s="38" t="s">
        <v>7</v>
      </c>
      <c r="B9" s="44">
        <f>SUM('公式'!B14)</f>
        <v>148576</v>
      </c>
      <c r="C9" s="44">
        <f>SUM('公式'!C14)</f>
        <v>415500</v>
      </c>
      <c r="D9" s="44">
        <v>123339</v>
      </c>
      <c r="E9" s="44">
        <v>326700</v>
      </c>
      <c r="F9" s="50">
        <f t="shared" si="0"/>
        <v>0.204614923098128</v>
      </c>
      <c r="G9" s="50">
        <f t="shared" si="1"/>
        <v>0.2718089990817263</v>
      </c>
    </row>
    <row r="10" spans="1:7" ht="23.25" customHeight="1">
      <c r="A10" s="45" t="s">
        <v>42</v>
      </c>
      <c r="B10" s="44">
        <f>SUM(B5:B9)</f>
        <v>1647117</v>
      </c>
      <c r="C10" s="44">
        <f>SUM(C5:C9)</f>
        <v>4257400</v>
      </c>
      <c r="D10" s="44">
        <f>SUM(D5:D9)</f>
        <v>744683</v>
      </c>
      <c r="E10" s="44">
        <f>SUM(E5:E9)</f>
        <v>1857400</v>
      </c>
      <c r="F10" s="50">
        <f t="shared" si="0"/>
        <v>1.211836445843399</v>
      </c>
      <c r="G10" s="50">
        <f t="shared" si="1"/>
        <v>1.2921287821686227</v>
      </c>
    </row>
    <row r="11" spans="1:7" ht="11.25" customHeight="1">
      <c r="A11" s="46"/>
      <c r="B11" s="47"/>
      <c r="C11" s="47"/>
      <c r="D11" s="47"/>
      <c r="E11" s="47"/>
      <c r="F11" s="47"/>
      <c r="G11" s="47"/>
    </row>
    <row r="12" spans="1:7" ht="21.75" customHeight="1">
      <c r="A12" s="48" t="s">
        <v>9</v>
      </c>
      <c r="B12" s="51">
        <f>SUM('公式'!B20)</f>
        <v>203043</v>
      </c>
      <c r="C12" s="51">
        <f>SUM('公式'!C20)</f>
        <v>680800</v>
      </c>
      <c r="D12" s="51">
        <v>160933</v>
      </c>
      <c r="E12" s="51">
        <v>631400</v>
      </c>
      <c r="F12" s="50">
        <f aca="true" t="shared" si="2" ref="F12:G16">SUM(B12/D12-1)</f>
        <v>0.26166168529760836</v>
      </c>
      <c r="G12" s="50">
        <f t="shared" si="2"/>
        <v>0.07823883433639534</v>
      </c>
    </row>
    <row r="13" spans="1:7" ht="21.75" customHeight="1">
      <c r="A13" s="38" t="s">
        <v>10</v>
      </c>
      <c r="B13" s="43">
        <f>SUM('公式'!B23)</f>
        <v>2990</v>
      </c>
      <c r="C13" s="43">
        <f>SUM('公式'!C23)</f>
        <v>32600</v>
      </c>
      <c r="D13" s="43">
        <v>7383</v>
      </c>
      <c r="E13" s="43">
        <v>54800</v>
      </c>
      <c r="F13" s="50">
        <f>SUM(B13/D13-1)</f>
        <v>-0.5950155763239875</v>
      </c>
      <c r="G13" s="50">
        <f>SUM(C13/E13-1)</f>
        <v>-0.4051094890510949</v>
      </c>
    </row>
    <row r="14" spans="1:7" ht="21.75" customHeight="1">
      <c r="A14" s="38" t="s">
        <v>11</v>
      </c>
      <c r="B14" s="52">
        <f>SUM('公式'!B25)</f>
        <v>0</v>
      </c>
      <c r="C14" s="52">
        <f>SUM('公式'!C25)</f>
        <v>0</v>
      </c>
      <c r="D14" s="43">
        <v>0</v>
      </c>
      <c r="E14" s="43">
        <v>0</v>
      </c>
      <c r="F14" s="43">
        <v>0</v>
      </c>
      <c r="G14" s="43">
        <v>0</v>
      </c>
    </row>
    <row r="15" spans="1:7" ht="21.75" customHeight="1">
      <c r="A15" s="38" t="s">
        <v>12</v>
      </c>
      <c r="B15" s="52">
        <f>SUM('公式'!B27)</f>
        <v>34</v>
      </c>
      <c r="C15" s="52">
        <f>SUM('公式'!C27)</f>
        <v>100</v>
      </c>
      <c r="D15" s="52">
        <v>22</v>
      </c>
      <c r="E15" s="52">
        <v>400</v>
      </c>
      <c r="F15" s="50">
        <f t="shared" si="2"/>
        <v>0.5454545454545454</v>
      </c>
      <c r="G15" s="50">
        <f t="shared" si="2"/>
        <v>-0.75</v>
      </c>
    </row>
    <row r="16" spans="1:7" ht="21.75" customHeight="1">
      <c r="A16" s="45" t="s">
        <v>42</v>
      </c>
      <c r="B16" s="52">
        <f>SUM(B12:B15)</f>
        <v>206067</v>
      </c>
      <c r="C16" s="52">
        <f>SUM(C12:C15)</f>
        <v>713500</v>
      </c>
      <c r="D16" s="52">
        <f>SUM(D12:D15)</f>
        <v>168338</v>
      </c>
      <c r="E16" s="52">
        <f>SUM(E12:E15)</f>
        <v>686600</v>
      </c>
      <c r="F16" s="50">
        <f t="shared" si="2"/>
        <v>0.22412645986051882</v>
      </c>
      <c r="G16" s="50">
        <f t="shared" si="2"/>
        <v>0.03917856102534234</v>
      </c>
    </row>
    <row r="17" spans="1:7" ht="11.25" customHeight="1">
      <c r="A17" s="46"/>
      <c r="B17" s="53"/>
      <c r="C17" s="53"/>
      <c r="D17" s="53"/>
      <c r="E17" s="53"/>
      <c r="F17" s="47"/>
      <c r="G17" s="47"/>
    </row>
    <row r="18" spans="1:7" ht="21.75" customHeight="1">
      <c r="A18" s="38" t="s">
        <v>13</v>
      </c>
      <c r="B18" s="52">
        <f>SUM('公式'!B31)</f>
        <v>40124</v>
      </c>
      <c r="C18" s="52">
        <f>SUM('公式'!C31)</f>
        <v>126700</v>
      </c>
      <c r="D18" s="52">
        <v>152203</v>
      </c>
      <c r="E18" s="52">
        <v>488900</v>
      </c>
      <c r="F18" s="50">
        <f>SUM(B18/D18-1)</f>
        <v>-0.736378389387857</v>
      </c>
      <c r="G18" s="50">
        <f>SUM(C18/E18-1)</f>
        <v>-0.7408467989363878</v>
      </c>
    </row>
    <row r="19" spans="1:7" ht="21.75" customHeight="1">
      <c r="A19" s="38" t="s">
        <v>14</v>
      </c>
      <c r="B19" s="52">
        <f>SUM('公式'!B34)</f>
        <v>1476</v>
      </c>
      <c r="C19" s="52">
        <f>SUM('公式'!C34)</f>
        <v>12500</v>
      </c>
      <c r="D19" s="52">
        <v>114</v>
      </c>
      <c r="E19" s="52">
        <v>2900</v>
      </c>
      <c r="F19" s="50">
        <f aca="true" t="shared" si="3" ref="F19:G22">SUM(B19/D19-1)</f>
        <v>11.947368421052632</v>
      </c>
      <c r="G19" s="50">
        <f t="shared" si="3"/>
        <v>3.3103448275862073</v>
      </c>
    </row>
    <row r="20" spans="1:7" ht="21.75" customHeight="1">
      <c r="A20" s="38" t="s">
        <v>15</v>
      </c>
      <c r="B20" s="43">
        <f>SUM('公式'!B38)</f>
        <v>0</v>
      </c>
      <c r="C20" s="43">
        <f>SUM('公式'!C38)</f>
        <v>0</v>
      </c>
      <c r="D20" s="43">
        <v>0</v>
      </c>
      <c r="E20" s="43">
        <v>0</v>
      </c>
      <c r="F20" s="43">
        <v>0</v>
      </c>
      <c r="G20" s="43">
        <v>0</v>
      </c>
    </row>
    <row r="21" spans="1:7" ht="21.75" customHeight="1">
      <c r="A21" s="38" t="s">
        <v>16</v>
      </c>
      <c r="B21" s="52">
        <f>SUM('公式'!B41)</f>
        <v>62594</v>
      </c>
      <c r="C21" s="52">
        <f>SUM('公式'!C41)</f>
        <v>292100</v>
      </c>
      <c r="D21" s="52">
        <v>36665</v>
      </c>
      <c r="E21" s="52">
        <v>154500</v>
      </c>
      <c r="F21" s="50">
        <f t="shared" si="3"/>
        <v>0.7071866903041046</v>
      </c>
      <c r="G21" s="50">
        <f t="shared" si="3"/>
        <v>0.8906148867313917</v>
      </c>
    </row>
    <row r="22" spans="1:7" ht="21.75" customHeight="1">
      <c r="A22" s="45" t="s">
        <v>42</v>
      </c>
      <c r="B22" s="52">
        <f>SUM(B18:B21)</f>
        <v>104194</v>
      </c>
      <c r="C22" s="52">
        <f>SUM(C18:C21)</f>
        <v>431300</v>
      </c>
      <c r="D22" s="52">
        <f>SUM(D18:D21)</f>
        <v>188982</v>
      </c>
      <c r="E22" s="52">
        <f>SUM(E18:E21)</f>
        <v>646300</v>
      </c>
      <c r="F22" s="50">
        <f t="shared" si="3"/>
        <v>-0.44865648580288064</v>
      </c>
      <c r="G22" s="50">
        <f t="shared" si="3"/>
        <v>-0.33266285006962715</v>
      </c>
    </row>
    <row r="23" spans="1:7" ht="11.25" customHeight="1">
      <c r="A23" s="46"/>
      <c r="B23" s="53"/>
      <c r="C23" s="53"/>
      <c r="D23" s="53"/>
      <c r="E23" s="53"/>
      <c r="F23" s="47"/>
      <c r="G23" s="47"/>
    </row>
    <row r="24" spans="1:7" ht="21.75" customHeight="1">
      <c r="A24" s="38" t="s">
        <v>17</v>
      </c>
      <c r="B24" s="52">
        <f>SUM('公式'!B46)</f>
        <v>563</v>
      </c>
      <c r="C24" s="52">
        <f>SUM('公式'!C46)</f>
        <v>12800</v>
      </c>
      <c r="D24" s="52">
        <v>73</v>
      </c>
      <c r="E24" s="52">
        <v>1900</v>
      </c>
      <c r="F24" s="50">
        <f aca="true" t="shared" si="4" ref="F24:G27">SUM(B24/D24-1)</f>
        <v>6.712328767123288</v>
      </c>
      <c r="G24" s="50">
        <f t="shared" si="4"/>
        <v>5.7368421052631575</v>
      </c>
    </row>
    <row r="25" spans="1:7" ht="21.75" customHeight="1">
      <c r="A25" s="38" t="s">
        <v>18</v>
      </c>
      <c r="B25" s="52">
        <f>SUM('公式'!B50)</f>
        <v>25568</v>
      </c>
      <c r="C25" s="52">
        <f>SUM('公式'!C50)</f>
        <v>428600</v>
      </c>
      <c r="D25" s="52">
        <v>33783</v>
      </c>
      <c r="E25" s="52">
        <v>612800</v>
      </c>
      <c r="F25" s="50">
        <f t="shared" si="4"/>
        <v>-0.24316964153568366</v>
      </c>
      <c r="G25" s="50">
        <f t="shared" si="4"/>
        <v>-0.3005874673629243</v>
      </c>
    </row>
    <row r="26" spans="1:7" ht="21.75" customHeight="1">
      <c r="A26" s="38" t="s">
        <v>19</v>
      </c>
      <c r="B26" s="52">
        <f>SUM('公式'!B55)</f>
        <v>19784</v>
      </c>
      <c r="C26" s="52">
        <f>SUM('公式'!C55)</f>
        <v>55500</v>
      </c>
      <c r="D26" s="52">
        <v>3982</v>
      </c>
      <c r="E26" s="52">
        <v>92700</v>
      </c>
      <c r="F26" s="50">
        <f>SUM(B26/D26-1)</f>
        <v>3.968357609241587</v>
      </c>
      <c r="G26" s="50">
        <f>SUM(C26/E26-1)</f>
        <v>-0.40129449838187703</v>
      </c>
    </row>
    <row r="27" spans="1:7" ht="21.75" customHeight="1">
      <c r="A27" s="45" t="s">
        <v>42</v>
      </c>
      <c r="B27" s="52">
        <f>SUM(B24:B26)</f>
        <v>45915</v>
      </c>
      <c r="C27" s="52">
        <f>SUM(C24:C26)</f>
        <v>496900</v>
      </c>
      <c r="D27" s="52">
        <f>SUM(D24:D26)</f>
        <v>37838</v>
      </c>
      <c r="E27" s="52">
        <f>SUM(E24:E26)</f>
        <v>707400</v>
      </c>
      <c r="F27" s="50">
        <f t="shared" si="4"/>
        <v>0.21346265658861463</v>
      </c>
      <c r="G27" s="50">
        <f t="shared" si="4"/>
        <v>-0.2975685609273395</v>
      </c>
    </row>
    <row r="28" spans="1:7" ht="11.25" customHeight="1">
      <c r="A28" s="46"/>
      <c r="B28" s="47"/>
      <c r="C28" s="47"/>
      <c r="D28" s="47"/>
      <c r="E28" s="47"/>
      <c r="F28" s="47"/>
      <c r="G28" s="47"/>
    </row>
    <row r="29" spans="1:7" ht="33" customHeight="1">
      <c r="A29" s="49" t="s">
        <v>43</v>
      </c>
      <c r="B29" s="49"/>
      <c r="C29" s="49"/>
      <c r="D29" s="49"/>
      <c r="E29" s="49"/>
      <c r="F29" s="49"/>
      <c r="G29" s="49"/>
    </row>
    <row r="30" spans="1:7" ht="16.5">
      <c r="A30" s="49" t="s">
        <v>44</v>
      </c>
      <c r="B30" s="49"/>
      <c r="C30" s="49"/>
      <c r="D30" s="49"/>
      <c r="E30" s="49"/>
      <c r="F30" s="49"/>
      <c r="G30" s="49"/>
    </row>
    <row r="31" spans="1:7" ht="16.5">
      <c r="A31" s="49" t="s">
        <v>45</v>
      </c>
      <c r="B31" s="49"/>
      <c r="C31" s="49"/>
      <c r="D31" s="49"/>
      <c r="E31" s="49"/>
      <c r="F31" s="49"/>
      <c r="G31" s="49"/>
    </row>
    <row r="32" spans="1:7" ht="16.5">
      <c r="A32" s="49" t="s">
        <v>22</v>
      </c>
      <c r="B32" s="49"/>
      <c r="C32" s="49"/>
      <c r="D32" s="49"/>
      <c r="E32" s="49"/>
      <c r="F32" s="49"/>
      <c r="G32" s="49"/>
    </row>
    <row r="33" spans="1:7" ht="16.5">
      <c r="A33" s="49" t="s">
        <v>46</v>
      </c>
      <c r="B33" s="49"/>
      <c r="C33" s="49"/>
      <c r="D33" s="49"/>
      <c r="E33" s="49"/>
      <c r="F33" s="49"/>
      <c r="G33" s="49"/>
    </row>
    <row r="34" spans="1:7" ht="16.5">
      <c r="A34" s="49" t="s">
        <v>23</v>
      </c>
      <c r="B34" s="49"/>
      <c r="C34" s="49"/>
      <c r="D34" s="49"/>
      <c r="E34" s="49"/>
      <c r="F34" s="49"/>
      <c r="G34" s="49"/>
    </row>
    <row r="35" spans="1:7" ht="16.5">
      <c r="A35" s="49" t="s">
        <v>47</v>
      </c>
      <c r="B35" s="49"/>
      <c r="C35" s="49"/>
      <c r="D35" s="49"/>
      <c r="E35" s="49"/>
      <c r="F35" s="49"/>
      <c r="G35" s="49"/>
    </row>
    <row r="36" spans="1:7" ht="16.5">
      <c r="A36" s="49" t="s">
        <v>25</v>
      </c>
      <c r="B36" s="49"/>
      <c r="C36" s="49"/>
      <c r="D36" s="49"/>
      <c r="E36" s="49"/>
      <c r="F36" s="49"/>
      <c r="G36" s="49"/>
    </row>
    <row r="37" spans="1:7" ht="16.5">
      <c r="A37" s="49" t="s">
        <v>26</v>
      </c>
      <c r="B37" s="49"/>
      <c r="C37" s="49"/>
      <c r="D37" s="49"/>
      <c r="E37" s="49"/>
      <c r="F37" s="49"/>
      <c r="G37" s="49"/>
    </row>
    <row r="38" spans="1:7" ht="16.5">
      <c r="A38" s="49" t="s">
        <v>27</v>
      </c>
      <c r="B38" s="49"/>
      <c r="C38" s="49"/>
      <c r="D38" s="49"/>
      <c r="E38" s="49"/>
      <c r="F38" s="49"/>
      <c r="G38" s="49"/>
    </row>
    <row r="39" spans="1:7" ht="16.5">
      <c r="A39" s="49" t="s">
        <v>28</v>
      </c>
      <c r="B39" s="49"/>
      <c r="C39" s="49"/>
      <c r="D39" s="49"/>
      <c r="E39" s="49"/>
      <c r="F39" s="49"/>
      <c r="G39" s="49"/>
    </row>
    <row r="40" spans="1:7" ht="16.5">
      <c r="A40" s="49"/>
      <c r="B40" s="49"/>
      <c r="C40" s="49"/>
      <c r="D40" s="49"/>
      <c r="E40" s="49"/>
      <c r="F40" s="49"/>
      <c r="G40" s="49"/>
    </row>
    <row r="41" spans="3:5" ht="16.5">
      <c r="C41" s="54"/>
      <c r="E41" s="54"/>
    </row>
    <row r="42" spans="2:5" ht="16.5">
      <c r="B42" s="27">
        <f>SUM(B10+B16+B22+B27)</f>
        <v>2003293</v>
      </c>
      <c r="C42" s="27">
        <f>SUM(C10+C16+C22+C27)</f>
        <v>5899100</v>
      </c>
      <c r="D42" s="27">
        <f>SUM(D10+D16+D22+D27)</f>
        <v>1139841</v>
      </c>
      <c r="E42" s="27">
        <f>SUM(E10+E16+E22+E27)</f>
        <v>3897700</v>
      </c>
    </row>
  </sheetData>
  <mergeCells count="1">
    <mergeCell ref="F3:G3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7">
      <selection activeCell="J14" sqref="J14"/>
    </sheetView>
  </sheetViews>
  <sheetFormatPr defaultColWidth="9.00390625" defaultRowHeight="16.5"/>
  <cols>
    <col min="1" max="1" width="18.00390625" style="37" customWidth="1"/>
    <col min="2" max="2" width="11.625" style="37" customWidth="1"/>
    <col min="3" max="3" width="12.375" style="37" customWidth="1"/>
    <col min="4" max="4" width="11.625" style="37" customWidth="1"/>
    <col min="5" max="5" width="12.375" style="37" customWidth="1"/>
    <col min="6" max="7" width="8.625" style="37" customWidth="1"/>
    <col min="8" max="16384" width="9.00390625" style="37" customWidth="1"/>
  </cols>
  <sheetData>
    <row r="1" spans="1:7" ht="25.5" customHeight="1">
      <c r="A1" s="36" t="s">
        <v>69</v>
      </c>
      <c r="B1" s="36"/>
      <c r="C1" s="36"/>
      <c r="D1" s="36"/>
      <c r="E1" s="36"/>
      <c r="F1" s="36"/>
      <c r="G1" s="36"/>
    </row>
    <row r="3" spans="1:7" ht="21.75" customHeight="1">
      <c r="A3" s="38"/>
      <c r="B3" s="39" t="s">
        <v>68</v>
      </c>
      <c r="C3" s="39"/>
      <c r="D3" s="39" t="s">
        <v>53</v>
      </c>
      <c r="E3" s="39"/>
      <c r="F3" s="78" t="s">
        <v>39</v>
      </c>
      <c r="G3" s="79"/>
    </row>
    <row r="4" spans="1:7" s="41" customFormat="1" ht="29.25" customHeight="1">
      <c r="A4" s="40" t="s">
        <v>0</v>
      </c>
      <c r="B4" s="40" t="s">
        <v>48</v>
      </c>
      <c r="C4" s="40" t="s">
        <v>49</v>
      </c>
      <c r="D4" s="40" t="s">
        <v>48</v>
      </c>
      <c r="E4" s="40" t="s">
        <v>49</v>
      </c>
      <c r="F4" s="35" t="s">
        <v>40</v>
      </c>
      <c r="G4" s="35" t="s">
        <v>41</v>
      </c>
    </row>
    <row r="5" spans="1:7" ht="21.75" customHeight="1">
      <c r="A5" s="38" t="s">
        <v>3</v>
      </c>
      <c r="B5" s="42">
        <f>SUM('公式'!D5)</f>
        <v>1817207</v>
      </c>
      <c r="C5" s="42">
        <f>SUM('公式'!E5)</f>
        <v>4745400</v>
      </c>
      <c r="D5" s="42">
        <v>936974</v>
      </c>
      <c r="E5" s="42">
        <v>2580900</v>
      </c>
      <c r="F5" s="50">
        <f aca="true" t="shared" si="0" ref="F5:G10">SUM(B5/D5-1)</f>
        <v>0.939442289754038</v>
      </c>
      <c r="G5" s="50">
        <f t="shared" si="0"/>
        <v>0.8386609322329419</v>
      </c>
    </row>
    <row r="6" spans="1:7" ht="21.75" customHeight="1">
      <c r="A6" s="38" t="s">
        <v>4</v>
      </c>
      <c r="B6" s="43">
        <f>SUM('公式'!D8)</f>
        <v>431963</v>
      </c>
      <c r="C6" s="43">
        <f>SUM('公式'!E8)</f>
        <v>1122000</v>
      </c>
      <c r="D6" s="43">
        <v>279670</v>
      </c>
      <c r="E6" s="43">
        <v>676600</v>
      </c>
      <c r="F6" s="50">
        <f t="shared" si="0"/>
        <v>0.5445453570279257</v>
      </c>
      <c r="G6" s="50">
        <f t="shared" si="0"/>
        <v>0.6582914572864322</v>
      </c>
    </row>
    <row r="7" spans="1:7" ht="21.75" customHeight="1">
      <c r="A7" s="38" t="s">
        <v>5</v>
      </c>
      <c r="B7" s="44">
        <f>SUM('公式'!D10)</f>
        <v>5669</v>
      </c>
      <c r="C7" s="44">
        <f>SUM('公式'!E10)</f>
        <v>87600</v>
      </c>
      <c r="D7" s="44">
        <v>6148</v>
      </c>
      <c r="E7" s="44">
        <v>90900</v>
      </c>
      <c r="F7" s="55">
        <f t="shared" si="0"/>
        <v>-0.07791151594014312</v>
      </c>
      <c r="G7" s="55">
        <f t="shared" si="0"/>
        <v>-0.0363036303630363</v>
      </c>
    </row>
    <row r="8" spans="1:7" ht="21.75" customHeight="1">
      <c r="A8" s="38" t="s">
        <v>6</v>
      </c>
      <c r="B8" s="44">
        <f>SUM('公式'!D12)</f>
        <v>108572</v>
      </c>
      <c r="C8" s="44">
        <f>SUM('公式'!E12)</f>
        <v>164100</v>
      </c>
      <c r="D8" s="44">
        <v>70921</v>
      </c>
      <c r="E8" s="44">
        <v>117200</v>
      </c>
      <c r="F8" s="50">
        <f t="shared" si="0"/>
        <v>0.5308864793220627</v>
      </c>
      <c r="G8" s="50">
        <f t="shared" si="0"/>
        <v>0.40017064846416384</v>
      </c>
    </row>
    <row r="9" spans="1:7" ht="21.75" customHeight="1">
      <c r="A9" s="38" t="s">
        <v>7</v>
      </c>
      <c r="B9" s="44">
        <f>SUM('公式'!D14)</f>
        <v>236157</v>
      </c>
      <c r="C9" s="44">
        <f>SUM('公式'!E14)</f>
        <v>671800</v>
      </c>
      <c r="D9" s="44">
        <v>276552</v>
      </c>
      <c r="E9" s="44">
        <v>698500</v>
      </c>
      <c r="F9" s="50">
        <f t="shared" si="0"/>
        <v>-0.1460665625271197</v>
      </c>
      <c r="G9" s="50">
        <f t="shared" si="0"/>
        <v>-0.03822476735862568</v>
      </c>
    </row>
    <row r="10" spans="1:7" ht="23.25" customHeight="1">
      <c r="A10" s="45" t="s">
        <v>42</v>
      </c>
      <c r="B10" s="44">
        <f>SUM(B5:B9)</f>
        <v>2599568</v>
      </c>
      <c r="C10" s="44">
        <f>SUM(C5:C9)</f>
        <v>6790900</v>
      </c>
      <c r="D10" s="44">
        <f>SUM(D5:D9)</f>
        <v>1570265</v>
      </c>
      <c r="E10" s="44">
        <f>SUM(E5:E9)</f>
        <v>4164100</v>
      </c>
      <c r="F10" s="50">
        <f t="shared" si="0"/>
        <v>0.655496365263188</v>
      </c>
      <c r="G10" s="50">
        <f t="shared" si="0"/>
        <v>0.6308205854806561</v>
      </c>
    </row>
    <row r="11" spans="1:7" ht="11.25" customHeight="1">
      <c r="A11" s="46"/>
      <c r="B11" s="47"/>
      <c r="C11" s="47"/>
      <c r="D11" s="47"/>
      <c r="E11" s="47"/>
      <c r="F11" s="47"/>
      <c r="G11" s="47"/>
    </row>
    <row r="12" spans="1:7" ht="21.75" customHeight="1">
      <c r="A12" s="48" t="s">
        <v>9</v>
      </c>
      <c r="B12" s="51">
        <f>SUM('公式'!D20)</f>
        <v>318868</v>
      </c>
      <c r="C12" s="51">
        <f>SUM('公式'!E20)</f>
        <v>1097900</v>
      </c>
      <c r="D12" s="51">
        <v>655709</v>
      </c>
      <c r="E12" s="51">
        <v>2339600</v>
      </c>
      <c r="F12" s="50">
        <f aca="true" t="shared" si="1" ref="F12:G16">SUM(B12/D12-1)</f>
        <v>-0.5137050124369194</v>
      </c>
      <c r="G12" s="50">
        <f t="shared" si="1"/>
        <v>-0.530731749016926</v>
      </c>
    </row>
    <row r="13" spans="1:7" ht="21.75" customHeight="1">
      <c r="A13" s="38" t="s">
        <v>10</v>
      </c>
      <c r="B13" s="52">
        <f>SUM('公式'!D23)</f>
        <v>3902</v>
      </c>
      <c r="C13" s="52">
        <f>SUM('公式'!E23)</f>
        <v>47900</v>
      </c>
      <c r="D13" s="52">
        <v>35664</v>
      </c>
      <c r="E13" s="52">
        <v>192800</v>
      </c>
      <c r="F13" s="50">
        <f t="shared" si="1"/>
        <v>-0.8905899506505159</v>
      </c>
      <c r="G13" s="50">
        <f t="shared" si="1"/>
        <v>-0.7515560165975104</v>
      </c>
    </row>
    <row r="14" spans="1:7" ht="21.75" customHeight="1">
      <c r="A14" s="38" t="s">
        <v>11</v>
      </c>
      <c r="B14" s="52">
        <f>SUM('公式'!D25)</f>
        <v>0</v>
      </c>
      <c r="C14" s="52">
        <f>SUM('公式'!E25)</f>
        <v>0</v>
      </c>
      <c r="D14" s="52">
        <v>0</v>
      </c>
      <c r="E14" s="52">
        <v>0</v>
      </c>
      <c r="F14" s="52">
        <v>0</v>
      </c>
      <c r="G14" s="52">
        <v>0</v>
      </c>
    </row>
    <row r="15" spans="1:7" ht="21.75" customHeight="1">
      <c r="A15" s="38" t="s">
        <v>12</v>
      </c>
      <c r="B15" s="52">
        <f>SUM('公式'!D27)</f>
        <v>28692</v>
      </c>
      <c r="C15" s="52">
        <f>SUM('公式'!E27)</f>
        <v>111000</v>
      </c>
      <c r="D15" s="52">
        <v>25072</v>
      </c>
      <c r="E15" s="52">
        <v>113100</v>
      </c>
      <c r="F15" s="50">
        <f t="shared" si="1"/>
        <v>0.14438417358008926</v>
      </c>
      <c r="G15" s="50">
        <f t="shared" si="1"/>
        <v>-0.018567639257294433</v>
      </c>
    </row>
    <row r="16" spans="1:7" ht="21.75" customHeight="1">
      <c r="A16" s="45" t="s">
        <v>42</v>
      </c>
      <c r="B16" s="52">
        <f>SUM(B12:B15)</f>
        <v>351462</v>
      </c>
      <c r="C16" s="52">
        <f>SUM(C12:C15)</f>
        <v>1256800</v>
      </c>
      <c r="D16" s="52">
        <f>SUM(D12:D15)</f>
        <v>716445</v>
      </c>
      <c r="E16" s="52">
        <f>SUM(E12:E15)</f>
        <v>2645500</v>
      </c>
      <c r="F16" s="50">
        <f t="shared" si="1"/>
        <v>-0.5094361744446538</v>
      </c>
      <c r="G16" s="50">
        <f t="shared" si="1"/>
        <v>-0.5249291249291249</v>
      </c>
    </row>
    <row r="17" spans="1:7" ht="11.25" customHeight="1">
      <c r="A17" s="46"/>
      <c r="B17" s="53"/>
      <c r="C17" s="53"/>
      <c r="D17" s="53"/>
      <c r="E17" s="53"/>
      <c r="F17" s="47"/>
      <c r="G17" s="47"/>
    </row>
    <row r="18" spans="1:7" ht="21.75" customHeight="1">
      <c r="A18" s="38" t="s">
        <v>13</v>
      </c>
      <c r="B18" s="52">
        <f>SUM('公式'!D31)</f>
        <v>228981</v>
      </c>
      <c r="C18" s="52">
        <f>SUM('公式'!E31)</f>
        <v>613900</v>
      </c>
      <c r="D18" s="52">
        <v>176582</v>
      </c>
      <c r="E18" s="52">
        <v>567800</v>
      </c>
      <c r="F18" s="50">
        <f>SUM(B18/D18-1)</f>
        <v>0.2967403246083973</v>
      </c>
      <c r="G18" s="50">
        <f>SUM(C18/E18-1)</f>
        <v>0.08119056005635783</v>
      </c>
    </row>
    <row r="19" spans="1:7" ht="21.75" customHeight="1">
      <c r="A19" s="38" t="s">
        <v>14</v>
      </c>
      <c r="B19" s="52">
        <f>SUM('公式'!D34)</f>
        <v>1481</v>
      </c>
      <c r="C19" s="52">
        <f>SUM('公式'!E34)</f>
        <v>12700</v>
      </c>
      <c r="D19" s="52">
        <v>647</v>
      </c>
      <c r="E19" s="52">
        <v>10800</v>
      </c>
      <c r="F19" s="50">
        <f aca="true" t="shared" si="2" ref="F19:G22">SUM(B19/D19-1)</f>
        <v>1.2890262751159196</v>
      </c>
      <c r="G19" s="50">
        <f t="shared" si="2"/>
        <v>0.17592592592592582</v>
      </c>
    </row>
    <row r="20" spans="1:7" ht="21.75" customHeight="1">
      <c r="A20" s="38" t="s">
        <v>15</v>
      </c>
      <c r="B20" s="43">
        <f>SUM('公式'!D38)</f>
        <v>0</v>
      </c>
      <c r="C20" s="43">
        <f>SUM('公式'!E38)</f>
        <v>0</v>
      </c>
      <c r="D20" s="43">
        <v>0</v>
      </c>
      <c r="E20" s="43">
        <v>0</v>
      </c>
      <c r="F20" s="50">
        <v>0</v>
      </c>
      <c r="G20" s="50">
        <v>0</v>
      </c>
    </row>
    <row r="21" spans="1:7" ht="21.75" customHeight="1">
      <c r="A21" s="38" t="s">
        <v>16</v>
      </c>
      <c r="B21" s="52">
        <f>SUM('公式'!D41)</f>
        <v>158352</v>
      </c>
      <c r="C21" s="52">
        <f>SUM('公式'!E41)</f>
        <v>696700</v>
      </c>
      <c r="D21" s="52">
        <v>56723</v>
      </c>
      <c r="E21" s="52">
        <v>300200</v>
      </c>
      <c r="F21" s="50">
        <f t="shared" si="2"/>
        <v>1.7916718086137897</v>
      </c>
      <c r="G21" s="50">
        <f t="shared" si="2"/>
        <v>1.320786142571619</v>
      </c>
    </row>
    <row r="22" spans="1:7" ht="21.75" customHeight="1">
      <c r="A22" s="45" t="s">
        <v>42</v>
      </c>
      <c r="B22" s="52">
        <f>SUM(B18:B21)</f>
        <v>388814</v>
      </c>
      <c r="C22" s="52">
        <f>SUM(C18:C21)</f>
        <v>1323300</v>
      </c>
      <c r="D22" s="52">
        <f>SUM(D18:D21)</f>
        <v>233952</v>
      </c>
      <c r="E22" s="52">
        <f>SUM(E18:E21)</f>
        <v>878800</v>
      </c>
      <c r="F22" s="50">
        <f t="shared" si="2"/>
        <v>0.6619392012036658</v>
      </c>
      <c r="G22" s="50">
        <f t="shared" si="2"/>
        <v>0.5058033682294036</v>
      </c>
    </row>
    <row r="23" spans="1:7" ht="11.25" customHeight="1">
      <c r="A23" s="46"/>
      <c r="B23" s="53"/>
      <c r="C23" s="53"/>
      <c r="D23" s="53"/>
      <c r="E23" s="53"/>
      <c r="F23" s="47"/>
      <c r="G23" s="47"/>
    </row>
    <row r="24" spans="1:7" ht="21.75" customHeight="1">
      <c r="A24" s="38" t="s">
        <v>17</v>
      </c>
      <c r="B24" s="52">
        <f>SUM('公式'!D46)</f>
        <v>610</v>
      </c>
      <c r="C24" s="52">
        <f>SUM('公式'!E46)</f>
        <v>19000</v>
      </c>
      <c r="D24" s="52">
        <v>194</v>
      </c>
      <c r="E24" s="52">
        <v>11700</v>
      </c>
      <c r="F24" s="50">
        <f aca="true" t="shared" si="3" ref="F24:G27">SUM(B24/D24-1)</f>
        <v>2.1443298969072164</v>
      </c>
      <c r="G24" s="50">
        <f t="shared" si="3"/>
        <v>0.6239316239316239</v>
      </c>
    </row>
    <row r="25" spans="1:7" ht="21.75" customHeight="1">
      <c r="A25" s="38" t="s">
        <v>18</v>
      </c>
      <c r="B25" s="52">
        <f>SUM('公式'!D50)</f>
        <v>38250</v>
      </c>
      <c r="C25" s="52">
        <f>SUM('公式'!E50)</f>
        <v>1000900</v>
      </c>
      <c r="D25" s="52">
        <v>77010</v>
      </c>
      <c r="E25" s="52">
        <v>1381300</v>
      </c>
      <c r="F25" s="50">
        <f t="shared" si="3"/>
        <v>-0.5033112582781457</v>
      </c>
      <c r="G25" s="50">
        <f t="shared" si="3"/>
        <v>-0.275392745963947</v>
      </c>
    </row>
    <row r="26" spans="1:7" ht="21.75" customHeight="1">
      <c r="A26" s="38" t="s">
        <v>19</v>
      </c>
      <c r="B26" s="52">
        <f>SUM('公式'!D55)</f>
        <v>20322</v>
      </c>
      <c r="C26" s="52">
        <f>SUM('公式'!E55)</f>
        <v>94100</v>
      </c>
      <c r="D26" s="52">
        <v>5027</v>
      </c>
      <c r="E26" s="52">
        <v>159100</v>
      </c>
      <c r="F26" s="50">
        <f t="shared" si="3"/>
        <v>3.0425701213447383</v>
      </c>
      <c r="G26" s="50">
        <f t="shared" si="3"/>
        <v>-0.40854808296668765</v>
      </c>
    </row>
    <row r="27" spans="1:7" ht="21.75" customHeight="1">
      <c r="A27" s="45" t="s">
        <v>42</v>
      </c>
      <c r="B27" s="52">
        <f>SUM(B24:B26)</f>
        <v>59182</v>
      </c>
      <c r="C27" s="52">
        <f>SUM(C24:C26)</f>
        <v>1114000</v>
      </c>
      <c r="D27" s="52">
        <f>SUM(D24:D26)</f>
        <v>82231</v>
      </c>
      <c r="E27" s="52">
        <f>SUM(E24:E26)</f>
        <v>1552100</v>
      </c>
      <c r="F27" s="50">
        <f t="shared" si="3"/>
        <v>-0.28029575221023706</v>
      </c>
      <c r="G27" s="50">
        <f t="shared" si="3"/>
        <v>-0.28226274080278335</v>
      </c>
    </row>
    <row r="28" spans="1:7" ht="11.25" customHeight="1">
      <c r="A28" s="46"/>
      <c r="B28" s="47"/>
      <c r="C28" s="47"/>
      <c r="D28" s="47"/>
      <c r="E28" s="47"/>
      <c r="F28" s="47"/>
      <c r="G28" s="47"/>
    </row>
    <row r="29" spans="1:7" ht="33" customHeight="1">
      <c r="A29" s="49" t="s">
        <v>43</v>
      </c>
      <c r="B29" s="49"/>
      <c r="C29" s="49"/>
      <c r="D29" s="49"/>
      <c r="E29" s="49"/>
      <c r="F29" s="49"/>
      <c r="G29" s="49"/>
    </row>
    <row r="30" spans="1:7" ht="16.5">
      <c r="A30" s="49" t="s">
        <v>44</v>
      </c>
      <c r="B30" s="49"/>
      <c r="C30" s="49"/>
      <c r="D30" s="49"/>
      <c r="E30" s="49"/>
      <c r="F30" s="49"/>
      <c r="G30" s="49"/>
    </row>
    <row r="31" spans="1:7" ht="16.5">
      <c r="A31" s="49" t="s">
        <v>45</v>
      </c>
      <c r="B31" s="49"/>
      <c r="C31" s="49"/>
      <c r="D31" s="49"/>
      <c r="E31" s="49"/>
      <c r="F31" s="49"/>
      <c r="G31" s="49"/>
    </row>
    <row r="32" spans="1:7" ht="16.5">
      <c r="A32" s="49" t="s">
        <v>22</v>
      </c>
      <c r="B32" s="49"/>
      <c r="C32" s="49"/>
      <c r="D32" s="49"/>
      <c r="E32" s="49"/>
      <c r="F32" s="49"/>
      <c r="G32" s="49"/>
    </row>
    <row r="33" spans="1:7" ht="16.5">
      <c r="A33" s="49" t="s">
        <v>46</v>
      </c>
      <c r="B33" s="49"/>
      <c r="C33" s="49"/>
      <c r="D33" s="49"/>
      <c r="E33" s="49"/>
      <c r="F33" s="49"/>
      <c r="G33" s="49"/>
    </row>
    <row r="34" spans="1:7" ht="16.5">
      <c r="A34" s="49" t="s">
        <v>23</v>
      </c>
      <c r="B34" s="49"/>
      <c r="C34" s="49"/>
      <c r="D34" s="49"/>
      <c r="E34" s="49"/>
      <c r="F34" s="49"/>
      <c r="G34" s="49"/>
    </row>
    <row r="35" spans="1:7" ht="16.5">
      <c r="A35" s="49" t="s">
        <v>47</v>
      </c>
      <c r="B35" s="49"/>
      <c r="C35" s="49"/>
      <c r="D35" s="49"/>
      <c r="E35" s="49"/>
      <c r="F35" s="49"/>
      <c r="G35" s="49"/>
    </row>
    <row r="36" spans="1:7" ht="16.5">
      <c r="A36" s="49" t="s">
        <v>25</v>
      </c>
      <c r="B36" s="49"/>
      <c r="C36" s="49"/>
      <c r="D36" s="49"/>
      <c r="E36" s="49"/>
      <c r="F36" s="49"/>
      <c r="G36" s="49"/>
    </row>
    <row r="37" spans="1:7" ht="16.5">
      <c r="A37" s="49" t="s">
        <v>26</v>
      </c>
      <c r="B37" s="49"/>
      <c r="C37" s="49"/>
      <c r="D37" s="49"/>
      <c r="E37" s="49"/>
      <c r="F37" s="49"/>
      <c r="G37" s="49"/>
    </row>
    <row r="38" spans="1:7" ht="16.5">
      <c r="A38" s="49" t="s">
        <v>27</v>
      </c>
      <c r="B38" s="49"/>
      <c r="C38" s="49"/>
      <c r="D38" s="49"/>
      <c r="E38" s="49"/>
      <c r="F38" s="49"/>
      <c r="G38" s="49"/>
    </row>
    <row r="39" spans="1:7" ht="16.5">
      <c r="A39" s="49" t="s">
        <v>28</v>
      </c>
      <c r="B39" s="49"/>
      <c r="C39" s="49"/>
      <c r="D39" s="49"/>
      <c r="E39" s="49"/>
      <c r="F39" s="49"/>
      <c r="G39" s="49"/>
    </row>
    <row r="40" spans="3:5" ht="16.5">
      <c r="C40" s="54"/>
      <c r="E40" s="54"/>
    </row>
    <row r="41" spans="3:5" ht="16.5">
      <c r="C41" s="54"/>
      <c r="E41" s="54"/>
    </row>
    <row r="42" spans="2:5" ht="16.5">
      <c r="B42" s="27">
        <f>SUM(B10+B16+B22+B27)</f>
        <v>3399026</v>
      </c>
      <c r="C42" s="27">
        <f>SUM(C10+C16+C22+C27)</f>
        <v>10485000</v>
      </c>
      <c r="D42" s="27">
        <f>SUM(D10+D16+D22+D27)</f>
        <v>2602893</v>
      </c>
      <c r="E42" s="27">
        <f>SUM(E10+E16+E22+E27)</f>
        <v>9240500</v>
      </c>
    </row>
  </sheetData>
  <mergeCells count="1">
    <mergeCell ref="F3:G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D6" sqref="D6"/>
    </sheetView>
  </sheetViews>
  <sheetFormatPr defaultColWidth="9.00390625" defaultRowHeight="16.5"/>
  <cols>
    <col min="1" max="1" width="18.00390625" style="37" customWidth="1"/>
    <col min="2" max="2" width="11.50390625" style="37" customWidth="1"/>
    <col min="3" max="3" width="13.125" style="37" customWidth="1"/>
    <col min="4" max="4" width="11.625" style="37" customWidth="1"/>
    <col min="5" max="5" width="12.375" style="37" customWidth="1"/>
    <col min="6" max="7" width="8.625" style="37" customWidth="1"/>
    <col min="8" max="16384" width="9.00390625" style="37" customWidth="1"/>
  </cols>
  <sheetData>
    <row r="1" spans="1:7" ht="25.5" customHeight="1">
      <c r="A1" s="36" t="s">
        <v>70</v>
      </c>
      <c r="B1" s="36"/>
      <c r="C1" s="36"/>
      <c r="D1" s="36"/>
      <c r="E1" s="36"/>
      <c r="F1" s="36"/>
      <c r="G1" s="36"/>
    </row>
    <row r="3" spans="1:7" ht="21.75" customHeight="1">
      <c r="A3" s="38"/>
      <c r="B3" s="39" t="s">
        <v>71</v>
      </c>
      <c r="C3" s="39"/>
      <c r="D3" s="39" t="s">
        <v>55</v>
      </c>
      <c r="E3" s="39"/>
      <c r="F3" s="78" t="s">
        <v>39</v>
      </c>
      <c r="G3" s="79"/>
    </row>
    <row r="4" spans="1:7" s="41" customFormat="1" ht="29.25" customHeight="1">
      <c r="A4" s="40" t="s">
        <v>0</v>
      </c>
      <c r="B4" s="40" t="s">
        <v>50</v>
      </c>
      <c r="C4" s="40" t="s">
        <v>51</v>
      </c>
      <c r="D4" s="40" t="s">
        <v>48</v>
      </c>
      <c r="E4" s="40" t="s">
        <v>49</v>
      </c>
      <c r="F4" s="35" t="s">
        <v>40</v>
      </c>
      <c r="G4" s="35" t="s">
        <v>41</v>
      </c>
    </row>
    <row r="5" spans="1:7" ht="21.75" customHeight="1">
      <c r="A5" s="38" t="s">
        <v>3</v>
      </c>
      <c r="B5" s="42">
        <f>'公式'!F5</f>
        <v>2903065</v>
      </c>
      <c r="C5" s="42">
        <f>'公式'!G5</f>
        <v>7673200</v>
      </c>
      <c r="D5" s="42">
        <v>1228595</v>
      </c>
      <c r="E5" s="42">
        <v>3313400</v>
      </c>
      <c r="F5" s="50">
        <f aca="true" t="shared" si="0" ref="F5:G10">SUM(B5/D5-1)</f>
        <v>1.3629145487324954</v>
      </c>
      <c r="G5" s="50">
        <f t="shared" si="0"/>
        <v>1.3158085350395363</v>
      </c>
    </row>
    <row r="6" spans="1:7" ht="21.75" customHeight="1">
      <c r="A6" s="38" t="s">
        <v>4</v>
      </c>
      <c r="B6" s="43">
        <f>'公式'!F8</f>
        <v>690148</v>
      </c>
      <c r="C6" s="43">
        <f>'公式'!G8</f>
        <v>1805700</v>
      </c>
      <c r="D6" s="43">
        <v>418109</v>
      </c>
      <c r="E6" s="43">
        <v>1010700</v>
      </c>
      <c r="F6" s="50">
        <f t="shared" si="0"/>
        <v>0.6506413399376718</v>
      </c>
      <c r="G6" s="50">
        <f t="shared" si="0"/>
        <v>0.7865835559513208</v>
      </c>
    </row>
    <row r="7" spans="1:7" ht="21.75" customHeight="1">
      <c r="A7" s="38" t="s">
        <v>5</v>
      </c>
      <c r="B7" s="43">
        <f>'公式'!F10</f>
        <v>13984</v>
      </c>
      <c r="C7" s="43">
        <f>'公式'!G10</f>
        <v>232900</v>
      </c>
      <c r="D7" s="44">
        <v>9216</v>
      </c>
      <c r="E7" s="44">
        <v>142600</v>
      </c>
      <c r="F7" s="50">
        <f t="shared" si="0"/>
        <v>0.5173611111111112</v>
      </c>
      <c r="G7" s="50">
        <f t="shared" si="0"/>
        <v>0.6332398316970547</v>
      </c>
    </row>
    <row r="8" spans="1:7" ht="21.75" customHeight="1">
      <c r="A8" s="38" t="s">
        <v>6</v>
      </c>
      <c r="B8" s="43">
        <f>'公式'!F12</f>
        <v>220405</v>
      </c>
      <c r="C8" s="43">
        <f>'公式'!G12</f>
        <v>494800</v>
      </c>
      <c r="D8" s="44">
        <v>128800</v>
      </c>
      <c r="E8" s="44">
        <v>162100</v>
      </c>
      <c r="F8" s="50">
        <f t="shared" si="0"/>
        <v>0.7112189440993788</v>
      </c>
      <c r="G8" s="50">
        <f t="shared" si="0"/>
        <v>2.0524367674275137</v>
      </c>
    </row>
    <row r="9" spans="1:7" ht="21.75" customHeight="1">
      <c r="A9" s="38" t="s">
        <v>7</v>
      </c>
      <c r="B9" s="43">
        <f>'公式'!F14</f>
        <v>471320</v>
      </c>
      <c r="C9" s="43">
        <f>'公式'!G14</f>
        <v>1340200</v>
      </c>
      <c r="D9" s="44">
        <v>296466</v>
      </c>
      <c r="E9" s="44">
        <v>748400</v>
      </c>
      <c r="F9" s="50">
        <f t="shared" si="0"/>
        <v>0.5897944452314936</v>
      </c>
      <c r="G9" s="50">
        <f t="shared" si="0"/>
        <v>0.790753607696419</v>
      </c>
    </row>
    <row r="10" spans="1:7" ht="23.25" customHeight="1">
      <c r="A10" s="45" t="s">
        <v>42</v>
      </c>
      <c r="B10" s="44">
        <f>SUM(B5:B9)</f>
        <v>4298922</v>
      </c>
      <c r="C10" s="44">
        <f>SUM(C5:C9)</f>
        <v>11546800</v>
      </c>
      <c r="D10" s="44">
        <f>SUM(D5:D9)</f>
        <v>2081186</v>
      </c>
      <c r="E10" s="44">
        <f>SUM(E5:E9)</f>
        <v>5377200</v>
      </c>
      <c r="F10" s="50">
        <f t="shared" si="0"/>
        <v>1.0656116272164047</v>
      </c>
      <c r="G10" s="50">
        <f t="shared" si="0"/>
        <v>1.1473629398199807</v>
      </c>
    </row>
    <row r="11" spans="1:7" ht="11.25" customHeight="1">
      <c r="A11" s="46"/>
      <c r="B11" s="47"/>
      <c r="C11" s="47"/>
      <c r="D11" s="47"/>
      <c r="E11" s="47"/>
      <c r="F11" s="47"/>
      <c r="G11" s="47"/>
    </row>
    <row r="12" spans="1:7" ht="21.75" customHeight="1">
      <c r="A12" s="48" t="s">
        <v>9</v>
      </c>
      <c r="B12" s="43">
        <f>'公式'!F20</f>
        <v>584215</v>
      </c>
      <c r="C12" s="43">
        <f>'公式'!G20</f>
        <v>2016000</v>
      </c>
      <c r="D12" s="51">
        <v>862411</v>
      </c>
      <c r="E12" s="51">
        <v>3143700</v>
      </c>
      <c r="F12" s="50">
        <f aca="true" t="shared" si="1" ref="F12:G16">SUM(B12/D12-1)</f>
        <v>-0.32257937340780674</v>
      </c>
      <c r="G12" s="50">
        <f t="shared" si="1"/>
        <v>-0.3587174348697395</v>
      </c>
    </row>
    <row r="13" spans="1:7" ht="21.75" customHeight="1">
      <c r="A13" s="38" t="s">
        <v>10</v>
      </c>
      <c r="B13" s="43">
        <f>'公式'!F23</f>
        <v>3902</v>
      </c>
      <c r="C13" s="43">
        <f>'公式'!G23</f>
        <v>47900</v>
      </c>
      <c r="D13" s="52">
        <v>40077</v>
      </c>
      <c r="E13" s="52">
        <v>227600</v>
      </c>
      <c r="F13" s="50">
        <f t="shared" si="1"/>
        <v>-0.9026374229608005</v>
      </c>
      <c r="G13" s="50">
        <f t="shared" si="1"/>
        <v>-0.789543057996485</v>
      </c>
    </row>
    <row r="14" spans="1:7" ht="21.75" customHeight="1">
      <c r="A14" s="38" t="s">
        <v>11</v>
      </c>
      <c r="B14" s="43">
        <f>'公式'!F25</f>
        <v>0</v>
      </c>
      <c r="C14" s="43">
        <f>'公式'!G25</f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21.75" customHeight="1">
      <c r="A15" s="38" t="s">
        <v>12</v>
      </c>
      <c r="B15" s="43">
        <f>'公式'!F27</f>
        <v>42305</v>
      </c>
      <c r="C15" s="43">
        <f>'公式'!G27</f>
        <v>182900</v>
      </c>
      <c r="D15" s="52">
        <v>76935</v>
      </c>
      <c r="E15" s="52">
        <v>344500</v>
      </c>
      <c r="F15" s="50">
        <f t="shared" si="1"/>
        <v>-0.4501202313641386</v>
      </c>
      <c r="G15" s="50">
        <f t="shared" si="1"/>
        <v>-0.4690856313497823</v>
      </c>
    </row>
    <row r="16" spans="1:7" ht="21.75" customHeight="1">
      <c r="A16" s="45" t="s">
        <v>42</v>
      </c>
      <c r="B16" s="52">
        <f>SUM(B12:B15)</f>
        <v>630422</v>
      </c>
      <c r="C16" s="52">
        <f>SUM(C12:C15)</f>
        <v>2246800</v>
      </c>
      <c r="D16" s="52">
        <f>SUM(D12:D15)</f>
        <v>979423</v>
      </c>
      <c r="E16" s="52">
        <f>SUM(E12:E15)</f>
        <v>3715800</v>
      </c>
      <c r="F16" s="50">
        <f t="shared" si="1"/>
        <v>-0.3563332696904198</v>
      </c>
      <c r="G16" s="50">
        <f t="shared" si="1"/>
        <v>-0.3953388234027666</v>
      </c>
    </row>
    <row r="17" spans="1:7" ht="11.25" customHeight="1">
      <c r="A17" s="46"/>
      <c r="B17" s="53"/>
      <c r="C17" s="53"/>
      <c r="D17" s="53"/>
      <c r="E17" s="53"/>
      <c r="F17" s="47"/>
      <c r="G17" s="47"/>
    </row>
    <row r="18" spans="1:7" ht="21.75" customHeight="1">
      <c r="A18" s="38" t="s">
        <v>13</v>
      </c>
      <c r="B18" s="43">
        <f>'公式'!F31</f>
        <v>351282</v>
      </c>
      <c r="C18" s="43">
        <f>'公式'!G31</f>
        <v>982600</v>
      </c>
      <c r="D18" s="52">
        <v>362267</v>
      </c>
      <c r="E18" s="52">
        <v>1157000</v>
      </c>
      <c r="F18" s="50">
        <f aca="true" t="shared" si="2" ref="F18:G22">SUM(B18/D18-1)</f>
        <v>-0.030322938606055727</v>
      </c>
      <c r="G18" s="50">
        <f t="shared" si="2"/>
        <v>-0.15073465859982715</v>
      </c>
    </row>
    <row r="19" spans="1:7" ht="21.75" customHeight="1">
      <c r="A19" s="38" t="s">
        <v>14</v>
      </c>
      <c r="B19" s="43">
        <f>'公式'!F34</f>
        <v>1496</v>
      </c>
      <c r="C19" s="43">
        <f>'公式'!G34</f>
        <v>14300</v>
      </c>
      <c r="D19" s="52">
        <v>4822</v>
      </c>
      <c r="E19" s="52">
        <v>39900</v>
      </c>
      <c r="F19" s="50">
        <f t="shared" si="2"/>
        <v>-0.6897552882621318</v>
      </c>
      <c r="G19" s="50">
        <f t="shared" si="2"/>
        <v>-0.6416040100250626</v>
      </c>
    </row>
    <row r="20" spans="1:7" ht="21.75" customHeight="1">
      <c r="A20" s="38" t="s">
        <v>15</v>
      </c>
      <c r="B20" s="43">
        <f>'公式'!F38</f>
        <v>1198</v>
      </c>
      <c r="C20" s="43">
        <f>'公式'!G38</f>
        <v>26600</v>
      </c>
      <c r="D20" s="52">
        <v>0</v>
      </c>
      <c r="E20" s="52">
        <v>0</v>
      </c>
      <c r="F20" s="52">
        <v>0</v>
      </c>
      <c r="G20" s="52">
        <v>0</v>
      </c>
    </row>
    <row r="21" spans="1:7" ht="21.75" customHeight="1">
      <c r="A21" s="38" t="s">
        <v>16</v>
      </c>
      <c r="B21" s="43">
        <f>'公式'!F41</f>
        <v>196456</v>
      </c>
      <c r="C21" s="43">
        <f>'公式'!G41</f>
        <v>879500</v>
      </c>
      <c r="D21" s="52">
        <v>103272</v>
      </c>
      <c r="E21" s="52">
        <v>538000</v>
      </c>
      <c r="F21" s="50">
        <f t="shared" si="2"/>
        <v>0.9023162134944613</v>
      </c>
      <c r="G21" s="50">
        <f t="shared" si="2"/>
        <v>0.6347583643122676</v>
      </c>
    </row>
    <row r="22" spans="1:7" ht="21.75" customHeight="1">
      <c r="A22" s="45" t="s">
        <v>42</v>
      </c>
      <c r="B22" s="52">
        <f>SUM(B18:B21)</f>
        <v>550432</v>
      </c>
      <c r="C22" s="52">
        <f>SUM(C18:C21)</f>
        <v>1903000</v>
      </c>
      <c r="D22" s="52">
        <f>SUM(D18:D21)</f>
        <v>470361</v>
      </c>
      <c r="E22" s="52">
        <f>SUM(E18:E21)</f>
        <v>1734900</v>
      </c>
      <c r="F22" s="50">
        <f t="shared" si="2"/>
        <v>0.1702330762967168</v>
      </c>
      <c r="G22" s="50">
        <f t="shared" si="2"/>
        <v>0.09689319269122132</v>
      </c>
    </row>
    <row r="23" spans="1:7" ht="11.25" customHeight="1">
      <c r="A23" s="46"/>
      <c r="B23" s="53"/>
      <c r="C23" s="53"/>
      <c r="D23" s="53"/>
      <c r="E23" s="53"/>
      <c r="F23" s="47"/>
      <c r="G23" s="47"/>
    </row>
    <row r="24" spans="1:7" ht="21.75" customHeight="1">
      <c r="A24" s="38" t="s">
        <v>17</v>
      </c>
      <c r="B24" s="52">
        <f>'公式'!F46</f>
        <v>754</v>
      </c>
      <c r="C24" s="52">
        <f>'公式'!G46</f>
        <v>26800</v>
      </c>
      <c r="D24" s="52">
        <v>474</v>
      </c>
      <c r="E24" s="52">
        <v>26100</v>
      </c>
      <c r="F24" s="50">
        <f aca="true" t="shared" si="3" ref="F24:G27">SUM(B24/D24-1)</f>
        <v>0.590717299578059</v>
      </c>
      <c r="G24" s="50">
        <f t="shared" si="3"/>
        <v>0.026819923371647514</v>
      </c>
    </row>
    <row r="25" spans="1:7" ht="21.75" customHeight="1">
      <c r="A25" s="38" t="s">
        <v>18</v>
      </c>
      <c r="B25" s="52">
        <f>'公式'!F50</f>
        <v>65440</v>
      </c>
      <c r="C25" s="52">
        <f>'公式'!G50</f>
        <v>1762400</v>
      </c>
      <c r="D25" s="52">
        <v>110882</v>
      </c>
      <c r="E25" s="52">
        <v>1851000</v>
      </c>
      <c r="F25" s="50">
        <f t="shared" si="3"/>
        <v>-0.4098230551396981</v>
      </c>
      <c r="G25" s="50">
        <f t="shared" si="3"/>
        <v>-0.0478660183684495</v>
      </c>
    </row>
    <row r="26" spans="1:7" ht="21.75" customHeight="1">
      <c r="A26" s="38" t="s">
        <v>19</v>
      </c>
      <c r="B26" s="52">
        <f>'公式'!F55</f>
        <v>78424</v>
      </c>
      <c r="C26" s="52">
        <f>'公式'!G55</f>
        <v>217800</v>
      </c>
      <c r="D26" s="52">
        <v>33748</v>
      </c>
      <c r="E26" s="52">
        <v>276200</v>
      </c>
      <c r="F26" s="73">
        <f t="shared" si="3"/>
        <v>1.3238117814388999</v>
      </c>
      <c r="G26" s="50">
        <f t="shared" si="3"/>
        <v>-0.21144098479362783</v>
      </c>
    </row>
    <row r="27" spans="1:7" ht="21.75" customHeight="1">
      <c r="A27" s="45" t="s">
        <v>42</v>
      </c>
      <c r="B27" s="52">
        <f>SUM(B24:B26)</f>
        <v>144618</v>
      </c>
      <c r="C27" s="52">
        <f>SUM(C24:C26)</f>
        <v>2007000</v>
      </c>
      <c r="D27" s="52">
        <f>SUM(D24:D26)</f>
        <v>145104</v>
      </c>
      <c r="E27" s="52">
        <f>SUM(E24:E26)</f>
        <v>2153300</v>
      </c>
      <c r="F27" s="50">
        <f t="shared" si="3"/>
        <v>-0.003349321865696364</v>
      </c>
      <c r="G27" s="50">
        <f t="shared" si="3"/>
        <v>-0.067942228207867</v>
      </c>
    </row>
    <row r="28" spans="1:7" ht="11.25" customHeight="1">
      <c r="A28" s="46"/>
      <c r="B28" s="47"/>
      <c r="C28" s="47"/>
      <c r="D28" s="47"/>
      <c r="E28" s="47"/>
      <c r="F28" s="47"/>
      <c r="G28" s="47"/>
    </row>
    <row r="29" spans="1:7" ht="33" customHeight="1">
      <c r="A29" s="49" t="s">
        <v>43</v>
      </c>
      <c r="B29" s="49"/>
      <c r="C29" s="49"/>
      <c r="D29" s="49"/>
      <c r="E29" s="49"/>
      <c r="F29" s="49"/>
      <c r="G29" s="49"/>
    </row>
    <row r="30" spans="1:7" ht="16.5">
      <c r="A30" s="49" t="s">
        <v>44</v>
      </c>
      <c r="B30" s="49"/>
      <c r="C30" s="49"/>
      <c r="D30" s="49"/>
      <c r="E30" s="49"/>
      <c r="F30" s="49"/>
      <c r="G30" s="49"/>
    </row>
    <row r="31" spans="1:7" ht="16.5">
      <c r="A31" s="49" t="s">
        <v>45</v>
      </c>
      <c r="B31" s="49"/>
      <c r="C31" s="49"/>
      <c r="D31" s="49"/>
      <c r="E31" s="49"/>
      <c r="F31" s="49"/>
      <c r="G31" s="49"/>
    </row>
    <row r="32" spans="1:7" ht="16.5">
      <c r="A32" s="49" t="s">
        <v>22</v>
      </c>
      <c r="B32" s="49"/>
      <c r="C32" s="49"/>
      <c r="D32" s="49"/>
      <c r="E32" s="49"/>
      <c r="F32" s="49"/>
      <c r="G32" s="49"/>
    </row>
    <row r="33" spans="1:7" ht="16.5">
      <c r="A33" s="49" t="s">
        <v>46</v>
      </c>
      <c r="B33" s="49"/>
      <c r="C33" s="49"/>
      <c r="D33" s="49"/>
      <c r="E33" s="49"/>
      <c r="F33" s="49"/>
      <c r="G33" s="49"/>
    </row>
    <row r="34" spans="1:7" ht="16.5">
      <c r="A34" s="49" t="s">
        <v>23</v>
      </c>
      <c r="B34" s="49"/>
      <c r="C34" s="49"/>
      <c r="D34" s="49"/>
      <c r="E34" s="49"/>
      <c r="F34" s="49"/>
      <c r="G34" s="49"/>
    </row>
    <row r="35" spans="1:7" ht="16.5">
      <c r="A35" s="49" t="s">
        <v>47</v>
      </c>
      <c r="B35" s="49"/>
      <c r="C35" s="49"/>
      <c r="D35" s="49"/>
      <c r="E35" s="49"/>
      <c r="F35" s="49"/>
      <c r="G35" s="49"/>
    </row>
    <row r="36" spans="1:7" ht="16.5">
      <c r="A36" s="49" t="s">
        <v>25</v>
      </c>
      <c r="B36" s="49"/>
      <c r="C36" s="49"/>
      <c r="D36" s="49"/>
      <c r="E36" s="49"/>
      <c r="F36" s="49"/>
      <c r="G36" s="49"/>
    </row>
    <row r="37" spans="1:7" ht="16.5">
      <c r="A37" s="49" t="s">
        <v>26</v>
      </c>
      <c r="B37" s="49"/>
      <c r="C37" s="49"/>
      <c r="D37" s="49"/>
      <c r="E37" s="49"/>
      <c r="F37" s="49"/>
      <c r="G37" s="49"/>
    </row>
    <row r="38" spans="1:7" ht="16.5">
      <c r="A38" s="49" t="s">
        <v>27</v>
      </c>
      <c r="B38" s="49"/>
      <c r="C38" s="49"/>
      <c r="D38" s="49"/>
      <c r="E38" s="49"/>
      <c r="F38" s="49"/>
      <c r="G38" s="49"/>
    </row>
    <row r="39" spans="1:7" ht="16.5">
      <c r="A39" s="49" t="s">
        <v>28</v>
      </c>
      <c r="B39" s="49"/>
      <c r="C39" s="49"/>
      <c r="D39" s="49"/>
      <c r="E39" s="49"/>
      <c r="F39" s="49"/>
      <c r="G39" s="49"/>
    </row>
    <row r="40" ht="16.5">
      <c r="E40" s="54"/>
    </row>
    <row r="41" spans="2:5" ht="16.5">
      <c r="B41" s="27">
        <f>SUM(B10+B16+B22+B27)</f>
        <v>5624394</v>
      </c>
      <c r="C41" s="27">
        <f>SUM(C10+C16+C22+C27)</f>
        <v>17703600</v>
      </c>
      <c r="E41" s="54"/>
    </row>
    <row r="42" spans="4:5" ht="16.5">
      <c r="D42" s="27">
        <f>SUM(D10+D16+D22+D27)</f>
        <v>3676074</v>
      </c>
      <c r="E42" s="27">
        <f>SUM(E10+E16+E22+E27)</f>
        <v>12981200</v>
      </c>
    </row>
  </sheetData>
  <mergeCells count="1">
    <mergeCell ref="F3:G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6">
      <selection activeCell="E48" sqref="E48"/>
    </sheetView>
  </sheetViews>
  <sheetFormatPr defaultColWidth="9.00390625" defaultRowHeight="16.5"/>
  <cols>
    <col min="1" max="1" width="18.00390625" style="37" customWidth="1"/>
    <col min="2" max="2" width="11.50390625" style="37" customWidth="1"/>
    <col min="3" max="3" width="13.125" style="37" customWidth="1"/>
    <col min="4" max="4" width="11.625" style="37" customWidth="1"/>
    <col min="5" max="5" width="12.375" style="37" customWidth="1"/>
    <col min="6" max="6" width="10.125" style="37" customWidth="1"/>
    <col min="7" max="7" width="8.625" style="37" customWidth="1"/>
    <col min="8" max="16384" width="9.00390625" style="37" customWidth="1"/>
  </cols>
  <sheetData>
    <row r="1" spans="1:7" ht="25.5" customHeight="1">
      <c r="A1" s="36" t="s">
        <v>74</v>
      </c>
      <c r="B1" s="36"/>
      <c r="C1" s="36"/>
      <c r="D1" s="36"/>
      <c r="E1" s="36"/>
      <c r="F1" s="36"/>
      <c r="G1" s="36"/>
    </row>
    <row r="3" spans="1:7" ht="21.75" customHeight="1">
      <c r="A3" s="38"/>
      <c r="B3" s="39" t="s">
        <v>73</v>
      </c>
      <c r="C3" s="39"/>
      <c r="D3" s="39" t="s">
        <v>54</v>
      </c>
      <c r="E3" s="39"/>
      <c r="F3" s="78" t="s">
        <v>39</v>
      </c>
      <c r="G3" s="79"/>
    </row>
    <row r="4" spans="1:7" s="41" customFormat="1" ht="29.25" customHeight="1">
      <c r="A4" s="40" t="s">
        <v>0</v>
      </c>
      <c r="B4" s="40" t="s">
        <v>50</v>
      </c>
      <c r="C4" s="40" t="s">
        <v>51</v>
      </c>
      <c r="D4" s="40" t="s">
        <v>48</v>
      </c>
      <c r="E4" s="40" t="s">
        <v>49</v>
      </c>
      <c r="F4" s="35" t="s">
        <v>40</v>
      </c>
      <c r="G4" s="35" t="s">
        <v>41</v>
      </c>
    </row>
    <row r="5" spans="1:7" ht="21.75" customHeight="1">
      <c r="A5" s="38" t="s">
        <v>3</v>
      </c>
      <c r="B5" s="42">
        <f>'公式'!H5</f>
        <v>3849078</v>
      </c>
      <c r="C5" s="42">
        <f>'公式'!I5</f>
        <v>10226400</v>
      </c>
      <c r="D5" s="42">
        <v>2061690</v>
      </c>
      <c r="E5" s="42">
        <v>5708400</v>
      </c>
      <c r="F5" s="50">
        <f aca="true" t="shared" si="0" ref="F5:G10">SUM(B5/D5-1)</f>
        <v>0.8669528396606667</v>
      </c>
      <c r="G5" s="50">
        <f t="shared" si="0"/>
        <v>0.7914652091654404</v>
      </c>
    </row>
    <row r="6" spans="1:7" ht="21.75" customHeight="1">
      <c r="A6" s="38" t="s">
        <v>4</v>
      </c>
      <c r="B6" s="43">
        <f>'公式'!H8</f>
        <v>856860</v>
      </c>
      <c r="C6" s="43">
        <f>'公式'!I8</f>
        <v>2252200</v>
      </c>
      <c r="D6" s="43">
        <v>497166</v>
      </c>
      <c r="E6" s="43">
        <v>1211800</v>
      </c>
      <c r="F6" s="50">
        <f t="shared" si="0"/>
        <v>0.7234887341451346</v>
      </c>
      <c r="G6" s="50">
        <f t="shared" si="0"/>
        <v>0.8585575177422018</v>
      </c>
    </row>
    <row r="7" spans="1:7" ht="21.75" customHeight="1">
      <c r="A7" s="38" t="s">
        <v>5</v>
      </c>
      <c r="B7" s="43">
        <f>'公式'!H10</f>
        <v>28144</v>
      </c>
      <c r="C7" s="43">
        <f>'公式'!I10</f>
        <v>455800</v>
      </c>
      <c r="D7" s="44">
        <v>16387</v>
      </c>
      <c r="E7" s="44">
        <v>247000</v>
      </c>
      <c r="F7" s="50">
        <f t="shared" si="0"/>
        <v>0.7174589613718192</v>
      </c>
      <c r="G7" s="50">
        <f t="shared" si="0"/>
        <v>0.8453441295546558</v>
      </c>
    </row>
    <row r="8" spans="1:7" ht="21.75" customHeight="1">
      <c r="A8" s="38" t="s">
        <v>6</v>
      </c>
      <c r="B8" s="43">
        <f>'公式'!H12</f>
        <v>308494</v>
      </c>
      <c r="C8" s="43">
        <f>'公式'!I12</f>
        <v>676600</v>
      </c>
      <c r="D8" s="44">
        <v>178306</v>
      </c>
      <c r="E8" s="44">
        <v>262300</v>
      </c>
      <c r="F8" s="50">
        <f t="shared" si="0"/>
        <v>0.7301380772380066</v>
      </c>
      <c r="G8" s="50">
        <f t="shared" si="0"/>
        <v>1.5794891345787265</v>
      </c>
    </row>
    <row r="9" spans="1:7" ht="21.75" customHeight="1">
      <c r="A9" s="38" t="s">
        <v>7</v>
      </c>
      <c r="B9" s="43">
        <f>'公式'!H14</f>
        <v>584448</v>
      </c>
      <c r="C9" s="43">
        <f>'公式'!I14</f>
        <v>1653000</v>
      </c>
      <c r="D9" s="44">
        <v>394789</v>
      </c>
      <c r="E9" s="44">
        <v>1020000</v>
      </c>
      <c r="F9" s="50">
        <f t="shared" si="0"/>
        <v>0.48040598902198384</v>
      </c>
      <c r="G9" s="50">
        <f t="shared" si="0"/>
        <v>0.6205882352941177</v>
      </c>
    </row>
    <row r="10" spans="1:7" ht="23.25" customHeight="1">
      <c r="A10" s="45" t="s">
        <v>42</v>
      </c>
      <c r="B10" s="44">
        <f>SUM(B5:B9)</f>
        <v>5627024</v>
      </c>
      <c r="C10" s="44">
        <f>SUM(C5:C9)</f>
        <v>15264000</v>
      </c>
      <c r="D10" s="44">
        <f>SUM(D5:D9)</f>
        <v>3148338</v>
      </c>
      <c r="E10" s="44">
        <f>SUM(E5:E9)</f>
        <v>8449500</v>
      </c>
      <c r="F10" s="50">
        <f t="shared" si="0"/>
        <v>0.7872998388356016</v>
      </c>
      <c r="G10" s="50">
        <f t="shared" si="0"/>
        <v>0.8064974258831883</v>
      </c>
    </row>
    <row r="11" spans="1:7" ht="11.25" customHeight="1">
      <c r="A11" s="46"/>
      <c r="B11" s="47"/>
      <c r="C11" s="47"/>
      <c r="D11" s="47"/>
      <c r="E11" s="47"/>
      <c r="F11" s="47"/>
      <c r="G11" s="47"/>
    </row>
    <row r="12" spans="1:7" ht="21.75" customHeight="1">
      <c r="A12" s="48" t="s">
        <v>9</v>
      </c>
      <c r="B12" s="43">
        <f>'公式'!H20</f>
        <v>739873</v>
      </c>
      <c r="C12" s="43">
        <f>'公式'!I20</f>
        <v>2586900</v>
      </c>
      <c r="D12" s="51">
        <v>1151372</v>
      </c>
      <c r="E12" s="51">
        <v>4209700</v>
      </c>
      <c r="F12" s="50">
        <f>SUM(B12/D12-1)</f>
        <v>-0.3573988250539356</v>
      </c>
      <c r="G12" s="50">
        <f>SUM(C12/E12-1)</f>
        <v>-0.38549065254056103</v>
      </c>
    </row>
    <row r="13" spans="1:7" ht="21.75" customHeight="1">
      <c r="A13" s="38" t="s">
        <v>10</v>
      </c>
      <c r="B13" s="43">
        <f>'公式'!H23</f>
        <v>3902</v>
      </c>
      <c r="C13" s="43">
        <f>'公式'!I23</f>
        <v>47900</v>
      </c>
      <c r="D13" s="52">
        <v>74669</v>
      </c>
      <c r="E13" s="52">
        <v>426200</v>
      </c>
      <c r="F13" s="50">
        <f>SUM(B13/D13-1)</f>
        <v>-0.9477427044690567</v>
      </c>
      <c r="G13" s="50">
        <f>SUM(C13/E13-1)</f>
        <v>-0.8876114500234632</v>
      </c>
    </row>
    <row r="14" spans="1:7" ht="21.75" customHeight="1">
      <c r="A14" s="38" t="s">
        <v>11</v>
      </c>
      <c r="B14" s="43">
        <f>'公式'!H25</f>
        <v>1594</v>
      </c>
      <c r="C14" s="43">
        <f>'公式'!I25</f>
        <v>14100</v>
      </c>
      <c r="D14" s="33">
        <v>0</v>
      </c>
      <c r="E14" s="33">
        <v>0</v>
      </c>
      <c r="F14" s="33">
        <v>0</v>
      </c>
      <c r="G14" s="33">
        <v>0</v>
      </c>
    </row>
    <row r="15" spans="1:7" ht="21.75" customHeight="1">
      <c r="A15" s="38" t="s">
        <v>12</v>
      </c>
      <c r="B15" s="43">
        <f>'公式'!H27</f>
        <v>48899</v>
      </c>
      <c r="C15" s="43">
        <f>'公式'!I27</f>
        <v>225400</v>
      </c>
      <c r="D15" s="52">
        <v>78972</v>
      </c>
      <c r="E15" s="52">
        <v>394700</v>
      </c>
      <c r="F15" s="50">
        <f>SUM(B15/D15-1)</f>
        <v>-0.3808058552398318</v>
      </c>
      <c r="G15" s="50">
        <f>SUM(C15/E15-1)</f>
        <v>-0.428933367114264</v>
      </c>
    </row>
    <row r="16" spans="1:7" ht="21.75" customHeight="1">
      <c r="A16" s="45" t="s">
        <v>42</v>
      </c>
      <c r="B16" s="52">
        <f>SUM(B12:B15)</f>
        <v>794268</v>
      </c>
      <c r="C16" s="52">
        <f>SUM(C12:C15)</f>
        <v>2874300</v>
      </c>
      <c r="D16" s="52">
        <f>SUM(D12:D15)</f>
        <v>1305013</v>
      </c>
      <c r="E16" s="52">
        <f>SUM(E12:E15)</f>
        <v>5030600</v>
      </c>
      <c r="F16" s="50">
        <f>SUM(B16/D16-1)</f>
        <v>-0.39137158020648066</v>
      </c>
      <c r="G16" s="50">
        <f>SUM(C16/E16-1)</f>
        <v>-0.4286367431320319</v>
      </c>
    </row>
    <row r="17" spans="1:7" ht="11.25" customHeight="1">
      <c r="A17" s="46"/>
      <c r="B17" s="53"/>
      <c r="C17" s="53"/>
      <c r="D17" s="53"/>
      <c r="E17" s="53"/>
      <c r="F17" s="47"/>
      <c r="G17" s="47"/>
    </row>
    <row r="18" spans="1:7" ht="21.75" customHeight="1">
      <c r="A18" s="38" t="s">
        <v>13</v>
      </c>
      <c r="B18" s="43">
        <f>'公式'!H31</f>
        <v>390286</v>
      </c>
      <c r="C18" s="43">
        <f>'公式'!I31</f>
        <v>1107900</v>
      </c>
      <c r="D18" s="52">
        <v>386723</v>
      </c>
      <c r="E18" s="52">
        <v>1230800</v>
      </c>
      <c r="F18" s="50">
        <f aca="true" t="shared" si="1" ref="F18:G22">SUM(B18/D18-1)</f>
        <v>0.009213312888036063</v>
      </c>
      <c r="G18" s="50">
        <f t="shared" si="1"/>
        <v>-0.09985375365615856</v>
      </c>
    </row>
    <row r="19" spans="1:7" ht="21.75" customHeight="1">
      <c r="A19" s="38" t="s">
        <v>14</v>
      </c>
      <c r="B19" s="43">
        <f>'公式'!H34</f>
        <v>11171</v>
      </c>
      <c r="C19" s="43">
        <f>'公式'!I34</f>
        <v>48700</v>
      </c>
      <c r="D19" s="52">
        <v>14546</v>
      </c>
      <c r="E19" s="52">
        <v>80100</v>
      </c>
      <c r="F19" s="50">
        <f t="shared" si="1"/>
        <v>-0.23202254915440668</v>
      </c>
      <c r="G19" s="50">
        <f t="shared" si="1"/>
        <v>-0.39200998751560545</v>
      </c>
    </row>
    <row r="20" spans="1:7" ht="21.75" customHeight="1">
      <c r="A20" s="38" t="s">
        <v>15</v>
      </c>
      <c r="B20" s="43">
        <f>'公式'!H38</f>
        <v>1198</v>
      </c>
      <c r="C20" s="43">
        <f>'公式'!I38</f>
        <v>26600</v>
      </c>
      <c r="D20" s="52">
        <v>3246</v>
      </c>
      <c r="E20" s="52">
        <v>29200</v>
      </c>
      <c r="F20" s="50">
        <f t="shared" si="1"/>
        <v>-0.6309303758471965</v>
      </c>
      <c r="G20" s="50">
        <f t="shared" si="1"/>
        <v>-0.08904109589041098</v>
      </c>
    </row>
    <row r="21" spans="1:7" ht="21.75" customHeight="1">
      <c r="A21" s="38" t="s">
        <v>16</v>
      </c>
      <c r="B21" s="43">
        <f>'公式'!H41</f>
        <v>199362</v>
      </c>
      <c r="C21" s="43">
        <f>'公式'!I41</f>
        <v>941700</v>
      </c>
      <c r="D21" s="52">
        <v>180434</v>
      </c>
      <c r="E21" s="52">
        <v>891400</v>
      </c>
      <c r="F21" s="50">
        <f t="shared" si="1"/>
        <v>0.10490262367403047</v>
      </c>
      <c r="G21" s="50">
        <f t="shared" si="1"/>
        <v>0.05642809064393095</v>
      </c>
    </row>
    <row r="22" spans="1:7" ht="21.75" customHeight="1">
      <c r="A22" s="45" t="s">
        <v>42</v>
      </c>
      <c r="B22" s="52">
        <f>SUM(B18:B21)</f>
        <v>602017</v>
      </c>
      <c r="C22" s="52">
        <f>SUM(C18:C21)</f>
        <v>2124900</v>
      </c>
      <c r="D22" s="52">
        <f>SUM(D18:D21)</f>
        <v>584949</v>
      </c>
      <c r="E22" s="52">
        <f>SUM(E18:E21)</f>
        <v>2231500</v>
      </c>
      <c r="F22" s="50">
        <f t="shared" si="1"/>
        <v>0.029178612152512384</v>
      </c>
      <c r="G22" s="50">
        <f t="shared" si="1"/>
        <v>-0.04777055792068119</v>
      </c>
    </row>
    <row r="23" spans="1:7" ht="11.25" customHeight="1">
      <c r="A23" s="46"/>
      <c r="B23" s="53"/>
      <c r="C23" s="53"/>
      <c r="D23" s="53"/>
      <c r="E23" s="53"/>
      <c r="F23" s="47"/>
      <c r="G23" s="47"/>
    </row>
    <row r="24" spans="1:7" ht="21.75" customHeight="1">
      <c r="A24" s="38" t="s">
        <v>17</v>
      </c>
      <c r="B24" s="52">
        <f>'公式'!H46</f>
        <v>910</v>
      </c>
      <c r="C24" s="52">
        <f>'公式'!I46</f>
        <v>32000</v>
      </c>
      <c r="D24" s="52">
        <v>1028</v>
      </c>
      <c r="E24" s="52">
        <v>43700</v>
      </c>
      <c r="F24" s="50">
        <f aca="true" t="shared" si="2" ref="F24:G27">SUM(B24/D24-1)</f>
        <v>-0.11478599221789887</v>
      </c>
      <c r="G24" s="50">
        <f t="shared" si="2"/>
        <v>-0.26773455377574373</v>
      </c>
    </row>
    <row r="25" spans="1:7" ht="21.75" customHeight="1">
      <c r="A25" s="38" t="s">
        <v>18</v>
      </c>
      <c r="B25" s="52">
        <f>'公式'!H50</f>
        <v>104855</v>
      </c>
      <c r="C25" s="52">
        <f>'公式'!I50</f>
        <v>2277000</v>
      </c>
      <c r="D25" s="52">
        <v>137617</v>
      </c>
      <c r="E25" s="52">
        <v>2552000</v>
      </c>
      <c r="F25" s="50">
        <f t="shared" si="2"/>
        <v>-0.23806651794473066</v>
      </c>
      <c r="G25" s="50">
        <f t="shared" si="2"/>
        <v>-0.10775862068965514</v>
      </c>
    </row>
    <row r="26" spans="1:7" ht="21.75" customHeight="1">
      <c r="A26" s="38" t="s">
        <v>19</v>
      </c>
      <c r="B26" s="52">
        <f>'公式'!H55</f>
        <v>99616</v>
      </c>
      <c r="C26" s="52">
        <f>'公式'!I55</f>
        <v>262500</v>
      </c>
      <c r="D26" s="52">
        <v>64977</v>
      </c>
      <c r="E26" s="52">
        <v>384800</v>
      </c>
      <c r="F26" s="50">
        <f t="shared" si="2"/>
        <v>0.5330963263924158</v>
      </c>
      <c r="G26" s="50">
        <f t="shared" si="2"/>
        <v>-0.3178274428274428</v>
      </c>
    </row>
    <row r="27" spans="1:7" ht="21.75" customHeight="1">
      <c r="A27" s="45" t="s">
        <v>42</v>
      </c>
      <c r="B27" s="52">
        <f>SUM(B24:B26)</f>
        <v>205381</v>
      </c>
      <c r="C27" s="52">
        <f>SUM(C24:C26)</f>
        <v>2571500</v>
      </c>
      <c r="D27" s="52">
        <f>SUM(D24:D26)</f>
        <v>203622</v>
      </c>
      <c r="E27" s="52">
        <f>SUM(E24:E26)</f>
        <v>2980500</v>
      </c>
      <c r="F27" s="50">
        <f t="shared" si="2"/>
        <v>0.008638555755271948</v>
      </c>
      <c r="G27" s="50">
        <f t="shared" si="2"/>
        <v>-0.13722529776883075</v>
      </c>
    </row>
    <row r="28" spans="1:7" ht="11.25" customHeight="1">
      <c r="A28" s="46"/>
      <c r="B28" s="47"/>
      <c r="C28" s="47"/>
      <c r="D28" s="47"/>
      <c r="E28" s="47"/>
      <c r="F28" s="47"/>
      <c r="G28" s="47"/>
    </row>
    <row r="29" spans="1:7" ht="33" customHeight="1">
      <c r="A29" s="49" t="s">
        <v>43</v>
      </c>
      <c r="B29" s="49"/>
      <c r="C29" s="49"/>
      <c r="D29" s="49"/>
      <c r="E29" s="49"/>
      <c r="F29" s="49"/>
      <c r="G29" s="49"/>
    </row>
    <row r="30" spans="1:7" ht="16.5">
      <c r="A30" s="49" t="s">
        <v>44</v>
      </c>
      <c r="B30" s="49"/>
      <c r="C30" s="49"/>
      <c r="D30" s="49"/>
      <c r="E30" s="49"/>
      <c r="F30" s="49"/>
      <c r="G30" s="49"/>
    </row>
    <row r="31" spans="1:7" ht="16.5">
      <c r="A31" s="49" t="s">
        <v>45</v>
      </c>
      <c r="B31" s="49"/>
      <c r="C31" s="49"/>
      <c r="D31" s="49"/>
      <c r="E31" s="49"/>
      <c r="F31" s="49"/>
      <c r="G31" s="49"/>
    </row>
    <row r="32" spans="1:7" ht="16.5">
      <c r="A32" s="49" t="s">
        <v>22</v>
      </c>
      <c r="B32" s="49"/>
      <c r="C32" s="49"/>
      <c r="D32" s="49"/>
      <c r="E32" s="49"/>
      <c r="F32" s="49"/>
      <c r="G32" s="49"/>
    </row>
    <row r="33" spans="1:7" ht="16.5">
      <c r="A33" s="49" t="s">
        <v>46</v>
      </c>
      <c r="B33" s="49"/>
      <c r="C33" s="49"/>
      <c r="D33" s="49"/>
      <c r="E33" s="49"/>
      <c r="F33" s="49"/>
      <c r="G33" s="49"/>
    </row>
    <row r="34" spans="1:7" ht="16.5">
      <c r="A34" s="49" t="s">
        <v>23</v>
      </c>
      <c r="B34" s="49"/>
      <c r="C34" s="49"/>
      <c r="D34" s="49"/>
      <c r="E34" s="49"/>
      <c r="F34" s="49"/>
      <c r="G34" s="49"/>
    </row>
    <row r="35" spans="1:7" ht="16.5">
      <c r="A35" s="49" t="s">
        <v>47</v>
      </c>
      <c r="B35" s="49"/>
      <c r="C35" s="49"/>
      <c r="D35" s="49"/>
      <c r="E35" s="49"/>
      <c r="F35" s="49"/>
      <c r="G35" s="49"/>
    </row>
    <row r="36" spans="1:7" ht="16.5">
      <c r="A36" s="49" t="s">
        <v>25</v>
      </c>
      <c r="B36" s="49"/>
      <c r="C36" s="49"/>
      <c r="D36" s="49"/>
      <c r="E36" s="49"/>
      <c r="F36" s="49"/>
      <c r="G36" s="49"/>
    </row>
    <row r="37" spans="1:7" ht="16.5">
      <c r="A37" s="49" t="s">
        <v>26</v>
      </c>
      <c r="B37" s="49"/>
      <c r="C37" s="49"/>
      <c r="D37" s="49"/>
      <c r="E37" s="49"/>
      <c r="F37" s="49"/>
      <c r="G37" s="49"/>
    </row>
    <row r="38" spans="1:7" ht="16.5">
      <c r="A38" s="49" t="s">
        <v>27</v>
      </c>
      <c r="B38" s="49"/>
      <c r="C38" s="49"/>
      <c r="D38" s="49"/>
      <c r="E38" s="49"/>
      <c r="F38" s="49"/>
      <c r="G38" s="49"/>
    </row>
    <row r="39" spans="1:7" ht="16.5">
      <c r="A39" s="49" t="s">
        <v>28</v>
      </c>
      <c r="B39" s="49"/>
      <c r="C39" s="49"/>
      <c r="D39" s="49"/>
      <c r="E39" s="49"/>
      <c r="F39" s="49"/>
      <c r="G39" s="49"/>
    </row>
    <row r="40" ht="16.5">
      <c r="E40" s="54"/>
    </row>
    <row r="41" spans="2:5" ht="16.5">
      <c r="B41" s="27">
        <f>SUM(B10+B16+B22+B27)</f>
        <v>7228690</v>
      </c>
      <c r="C41" s="27">
        <f>SUM(C10+C16+C22+C27)</f>
        <v>22834700</v>
      </c>
      <c r="E41" s="54"/>
    </row>
    <row r="42" spans="4:5" ht="16.5">
      <c r="D42" s="27">
        <f>SUM(D10+D16+D22+D27)</f>
        <v>5241922</v>
      </c>
      <c r="E42" s="27">
        <f>SUM(E10+E16+E22+E27)</f>
        <v>18692100</v>
      </c>
    </row>
  </sheetData>
  <mergeCells count="1">
    <mergeCell ref="F3:G3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5">
      <selection activeCell="D28" sqref="D28"/>
    </sheetView>
  </sheetViews>
  <sheetFormatPr defaultColWidth="9.00390625" defaultRowHeight="16.5"/>
  <cols>
    <col min="1" max="1" width="18.00390625" style="37" customWidth="1"/>
    <col min="2" max="2" width="11.625" style="37" customWidth="1"/>
    <col min="3" max="3" width="12.375" style="37" customWidth="1"/>
    <col min="4" max="4" width="11.625" style="37" customWidth="1"/>
    <col min="5" max="5" width="12.375" style="37" customWidth="1"/>
    <col min="6" max="7" width="8.625" style="37" customWidth="1"/>
    <col min="8" max="16384" width="9.00390625" style="37" customWidth="1"/>
  </cols>
  <sheetData>
    <row r="1" spans="1:7" ht="25.5" customHeight="1">
      <c r="A1" s="36" t="s">
        <v>76</v>
      </c>
      <c r="B1" s="36"/>
      <c r="C1" s="36"/>
      <c r="D1" s="36"/>
      <c r="E1" s="36"/>
      <c r="F1" s="36"/>
      <c r="G1" s="36"/>
    </row>
    <row r="3" spans="1:7" ht="21.75" customHeight="1">
      <c r="A3" s="38"/>
      <c r="B3" s="39" t="s">
        <v>77</v>
      </c>
      <c r="C3" s="39"/>
      <c r="D3" s="39" t="s">
        <v>56</v>
      </c>
      <c r="E3" s="39"/>
      <c r="F3" s="78" t="s">
        <v>39</v>
      </c>
      <c r="G3" s="79"/>
    </row>
    <row r="4" spans="1:7" s="41" customFormat="1" ht="29.25" customHeight="1">
      <c r="A4" s="40" t="s">
        <v>0</v>
      </c>
      <c r="B4" s="40" t="s">
        <v>48</v>
      </c>
      <c r="C4" s="40" t="s">
        <v>49</v>
      </c>
      <c r="D4" s="40" t="s">
        <v>48</v>
      </c>
      <c r="E4" s="40" t="s">
        <v>49</v>
      </c>
      <c r="F4" s="35" t="s">
        <v>40</v>
      </c>
      <c r="G4" s="35" t="s">
        <v>41</v>
      </c>
    </row>
    <row r="5" spans="1:7" ht="21.75" customHeight="1">
      <c r="A5" s="38" t="s">
        <v>3</v>
      </c>
      <c r="B5" s="42">
        <f>SUM('公式'!J5)</f>
        <v>4604498</v>
      </c>
      <c r="C5" s="42">
        <f>SUM('公式'!K5)</f>
        <v>12293400</v>
      </c>
      <c r="D5" s="42">
        <v>2900832</v>
      </c>
      <c r="E5" s="42">
        <v>7938400</v>
      </c>
      <c r="F5" s="50">
        <f aca="true" t="shared" si="0" ref="F5:G10">SUM(B5/D5-1)</f>
        <v>0.5873025394093832</v>
      </c>
      <c r="G5" s="50">
        <f t="shared" si="0"/>
        <v>0.548599213947395</v>
      </c>
    </row>
    <row r="6" spans="1:7" ht="21.75" customHeight="1">
      <c r="A6" s="38" t="s">
        <v>4</v>
      </c>
      <c r="B6" s="42">
        <f>SUM('公式'!J8)</f>
        <v>977843</v>
      </c>
      <c r="C6" s="42">
        <f>SUM('公式'!K8)</f>
        <v>2618700</v>
      </c>
      <c r="D6" s="43">
        <v>615730</v>
      </c>
      <c r="E6" s="43">
        <v>1509400</v>
      </c>
      <c r="F6" s="50">
        <f t="shared" si="0"/>
        <v>0.5881035518815065</v>
      </c>
      <c r="G6" s="50">
        <f t="shared" si="0"/>
        <v>0.7349277858751821</v>
      </c>
    </row>
    <row r="7" spans="1:7" ht="21.75" customHeight="1">
      <c r="A7" s="38" t="s">
        <v>5</v>
      </c>
      <c r="B7" s="42">
        <f>SUM('公式'!J10)</f>
        <v>35448</v>
      </c>
      <c r="C7" s="42">
        <f>SUM('公式'!K10)</f>
        <v>579300</v>
      </c>
      <c r="D7" s="44">
        <v>24472</v>
      </c>
      <c r="E7" s="44">
        <v>377500</v>
      </c>
      <c r="F7" s="50">
        <f t="shared" si="0"/>
        <v>0.4485125858123571</v>
      </c>
      <c r="G7" s="50">
        <f t="shared" si="0"/>
        <v>0.534569536423841</v>
      </c>
    </row>
    <row r="8" spans="1:7" ht="21.75" customHeight="1">
      <c r="A8" s="38" t="s">
        <v>6</v>
      </c>
      <c r="B8" s="42">
        <f>SUM('公式'!J12)</f>
        <v>458626</v>
      </c>
      <c r="C8" s="42">
        <f>SUM('公式'!K12)</f>
        <v>968000</v>
      </c>
      <c r="D8" s="44">
        <v>240303</v>
      </c>
      <c r="E8" s="44">
        <v>319100</v>
      </c>
      <c r="F8" s="50">
        <f t="shared" si="0"/>
        <v>0.908532144833814</v>
      </c>
      <c r="G8" s="50">
        <f t="shared" si="0"/>
        <v>2.033531808210592</v>
      </c>
    </row>
    <row r="9" spans="1:7" ht="21.75" customHeight="1">
      <c r="A9" s="38" t="s">
        <v>7</v>
      </c>
      <c r="B9" s="42">
        <f>SUM('公式'!J14)</f>
        <v>656509</v>
      </c>
      <c r="C9" s="42">
        <f>SUM('公式'!K14)</f>
        <v>1854800</v>
      </c>
      <c r="D9" s="44">
        <v>426073</v>
      </c>
      <c r="E9" s="44">
        <v>1105400</v>
      </c>
      <c r="F9" s="50">
        <f t="shared" si="0"/>
        <v>0.5408368988412784</v>
      </c>
      <c r="G9" s="50">
        <f t="shared" si="0"/>
        <v>0.6779446354260901</v>
      </c>
    </row>
    <row r="10" spans="1:7" ht="23.25" customHeight="1">
      <c r="A10" s="45" t="s">
        <v>42</v>
      </c>
      <c r="B10" s="44">
        <f>SUM(B5:B9)</f>
        <v>6732924</v>
      </c>
      <c r="C10" s="44">
        <f>SUM(C5:C9)</f>
        <v>18314200</v>
      </c>
      <c r="D10" s="44">
        <f>SUM(D5:D9)</f>
        <v>4207410</v>
      </c>
      <c r="E10" s="44">
        <f>SUM(E5:E9)</f>
        <v>11249800</v>
      </c>
      <c r="F10" s="50">
        <f t="shared" si="0"/>
        <v>0.6002538378717548</v>
      </c>
      <c r="G10" s="50">
        <f t="shared" si="0"/>
        <v>0.6279578303614286</v>
      </c>
    </row>
    <row r="11" spans="1:7" ht="11.25" customHeight="1">
      <c r="A11" s="46"/>
      <c r="B11" s="47"/>
      <c r="C11" s="47"/>
      <c r="D11" s="47"/>
      <c r="E11" s="47"/>
      <c r="F11" s="47"/>
      <c r="G11" s="47"/>
    </row>
    <row r="12" spans="1:7" ht="21.75" customHeight="1">
      <c r="A12" s="48" t="s">
        <v>9</v>
      </c>
      <c r="B12" s="51">
        <f>SUM('公式'!J20)</f>
        <v>835620</v>
      </c>
      <c r="C12" s="51">
        <f>SUM('公式'!K20)</f>
        <v>3009200</v>
      </c>
      <c r="D12" s="51">
        <v>1340833</v>
      </c>
      <c r="E12" s="51">
        <v>4942700</v>
      </c>
      <c r="F12" s="50">
        <f aca="true" t="shared" si="1" ref="F12:G16">SUM(B12/D12-1)</f>
        <v>-0.37679039820768134</v>
      </c>
      <c r="G12" s="50">
        <f t="shared" si="1"/>
        <v>-0.39118295668359404</v>
      </c>
    </row>
    <row r="13" spans="1:7" ht="21.75" customHeight="1">
      <c r="A13" s="38" t="s">
        <v>10</v>
      </c>
      <c r="B13" s="51">
        <f>SUM('公式'!J23)</f>
        <v>8939</v>
      </c>
      <c r="C13" s="51">
        <f>SUM('公式'!K23)</f>
        <v>91000</v>
      </c>
      <c r="D13" s="52">
        <v>75022</v>
      </c>
      <c r="E13" s="52">
        <v>429000</v>
      </c>
      <c r="F13" s="50">
        <f t="shared" si="1"/>
        <v>-0.8808482845032124</v>
      </c>
      <c r="G13" s="50">
        <f t="shared" si="1"/>
        <v>-0.7878787878787878</v>
      </c>
    </row>
    <row r="14" spans="1:7" ht="21.75" customHeight="1">
      <c r="A14" s="38" t="s">
        <v>11</v>
      </c>
      <c r="B14" s="51">
        <f>SUM('公式'!J25)</f>
        <v>1594</v>
      </c>
      <c r="C14" s="51">
        <f>SUM('公式'!K25)</f>
        <v>14100</v>
      </c>
      <c r="D14" s="33">
        <v>0</v>
      </c>
      <c r="E14" s="33">
        <v>0</v>
      </c>
      <c r="F14" s="33">
        <v>0</v>
      </c>
      <c r="G14" s="33">
        <v>0</v>
      </c>
    </row>
    <row r="15" spans="1:7" ht="21.75" customHeight="1">
      <c r="A15" s="38" t="s">
        <v>12</v>
      </c>
      <c r="B15" s="51">
        <f>SUM('公式'!J27)</f>
        <v>56228</v>
      </c>
      <c r="C15" s="51">
        <f>SUM('公式'!K27)</f>
        <v>298800</v>
      </c>
      <c r="D15" s="52">
        <v>109461</v>
      </c>
      <c r="E15" s="52">
        <v>564300</v>
      </c>
      <c r="F15" s="50">
        <f t="shared" si="1"/>
        <v>-0.4863193283452554</v>
      </c>
      <c r="G15" s="50">
        <f t="shared" si="1"/>
        <v>-0.47049441786283897</v>
      </c>
    </row>
    <row r="16" spans="1:7" ht="21.75" customHeight="1">
      <c r="A16" s="45" t="s">
        <v>42</v>
      </c>
      <c r="B16" s="52">
        <f>SUM(B12:B15)</f>
        <v>902381</v>
      </c>
      <c r="C16" s="52">
        <f>SUM(C12:C15)</f>
        <v>3413100</v>
      </c>
      <c r="D16" s="52">
        <f>SUM(D12:D15)</f>
        <v>1525316</v>
      </c>
      <c r="E16" s="52">
        <f>SUM(E12:E15)</f>
        <v>5936000</v>
      </c>
      <c r="F16" s="50">
        <f t="shared" si="1"/>
        <v>-0.4083973419278366</v>
      </c>
      <c r="G16" s="50">
        <f t="shared" si="1"/>
        <v>-0.425016846361186</v>
      </c>
    </row>
    <row r="17" spans="1:7" ht="11.25" customHeight="1">
      <c r="A17" s="46"/>
      <c r="B17" s="53"/>
      <c r="C17" s="53"/>
      <c r="D17" s="53"/>
      <c r="E17" s="53"/>
      <c r="F17" s="47"/>
      <c r="G17" s="47"/>
    </row>
    <row r="18" spans="1:7" ht="21.75" customHeight="1">
      <c r="A18" s="38" t="s">
        <v>13</v>
      </c>
      <c r="B18" s="52">
        <f>SUM('公式'!J31)</f>
        <v>390312</v>
      </c>
      <c r="C18" s="52">
        <f>SUM('公式'!K31)</f>
        <v>1111900</v>
      </c>
      <c r="D18" s="52">
        <v>386723</v>
      </c>
      <c r="E18" s="52">
        <v>1230800</v>
      </c>
      <c r="F18" s="50">
        <f aca="true" t="shared" si="2" ref="F18:G22">SUM(B18/D18-1)</f>
        <v>0.009280544472400232</v>
      </c>
      <c r="G18" s="50">
        <f t="shared" si="2"/>
        <v>-0.09660383490412738</v>
      </c>
    </row>
    <row r="19" spans="1:7" ht="21.75" customHeight="1">
      <c r="A19" s="38" t="s">
        <v>14</v>
      </c>
      <c r="B19" s="52">
        <f>SUM('公式'!J34)</f>
        <v>11575</v>
      </c>
      <c r="C19" s="52">
        <f>SUM('公式'!K34)</f>
        <v>61900</v>
      </c>
      <c r="D19" s="52">
        <v>14546</v>
      </c>
      <c r="E19" s="52">
        <v>80100</v>
      </c>
      <c r="F19" s="50">
        <f t="shared" si="2"/>
        <v>-0.20424859067784962</v>
      </c>
      <c r="G19" s="50">
        <f t="shared" si="2"/>
        <v>-0.2272159800249688</v>
      </c>
    </row>
    <row r="20" spans="1:7" ht="21.75" customHeight="1">
      <c r="A20" s="38" t="s">
        <v>15</v>
      </c>
      <c r="B20" s="52">
        <f>SUM('公式'!J38)</f>
        <v>3210</v>
      </c>
      <c r="C20" s="52">
        <f>SUM('公式'!K38)</f>
        <v>69100</v>
      </c>
      <c r="D20" s="52">
        <v>3246</v>
      </c>
      <c r="E20" s="52">
        <v>29200</v>
      </c>
      <c r="F20" s="50">
        <f t="shared" si="2"/>
        <v>-0.011090573012939031</v>
      </c>
      <c r="G20" s="50">
        <f t="shared" si="2"/>
        <v>1.3664383561643834</v>
      </c>
    </row>
    <row r="21" spans="1:7" ht="21.75" customHeight="1">
      <c r="A21" s="38" t="s">
        <v>16</v>
      </c>
      <c r="B21" s="52">
        <f>SUM('公式'!J41)</f>
        <v>201409</v>
      </c>
      <c r="C21" s="52">
        <f>SUM('公式'!K41)</f>
        <v>989800</v>
      </c>
      <c r="D21" s="52">
        <v>260304</v>
      </c>
      <c r="E21" s="52">
        <v>1249300</v>
      </c>
      <c r="F21" s="50">
        <f t="shared" si="2"/>
        <v>-0.2262546868277091</v>
      </c>
      <c r="G21" s="50">
        <f t="shared" si="2"/>
        <v>-0.2077163211398383</v>
      </c>
    </row>
    <row r="22" spans="1:7" ht="21.75" customHeight="1">
      <c r="A22" s="45" t="s">
        <v>42</v>
      </c>
      <c r="B22" s="52">
        <f>SUM(B18:B21)</f>
        <v>606506</v>
      </c>
      <c r="C22" s="52">
        <f>SUM(C18:C21)</f>
        <v>2232700</v>
      </c>
      <c r="D22" s="52">
        <f>SUM(D18:D21)</f>
        <v>664819</v>
      </c>
      <c r="E22" s="52">
        <f>SUM(E18:E21)</f>
        <v>2589400</v>
      </c>
      <c r="F22" s="50">
        <f t="shared" si="2"/>
        <v>-0.08771259545831267</v>
      </c>
      <c r="G22" s="50">
        <f t="shared" si="2"/>
        <v>-0.13775391982698693</v>
      </c>
    </row>
    <row r="23" spans="1:7" ht="11.25" customHeight="1">
      <c r="A23" s="46"/>
      <c r="B23" s="53"/>
      <c r="C23" s="53"/>
      <c r="D23" s="53"/>
      <c r="E23" s="53"/>
      <c r="F23" s="47"/>
      <c r="G23" s="47"/>
    </row>
    <row r="24" spans="1:7" ht="21.75" customHeight="1">
      <c r="A24" s="38" t="s">
        <v>17</v>
      </c>
      <c r="B24" s="52">
        <f>SUM('公式'!J46)</f>
        <v>9617</v>
      </c>
      <c r="C24" s="52">
        <f>SUM('公式'!K46)</f>
        <v>105300</v>
      </c>
      <c r="D24" s="52">
        <v>40650</v>
      </c>
      <c r="E24" s="52">
        <v>166800</v>
      </c>
      <c r="F24" s="50">
        <f aca="true" t="shared" si="3" ref="F24:G27">SUM(B24/D24-1)</f>
        <v>-0.7634194341943419</v>
      </c>
      <c r="G24" s="50">
        <f t="shared" si="3"/>
        <v>-0.36870503597122306</v>
      </c>
    </row>
    <row r="25" spans="1:7" ht="21.75" customHeight="1">
      <c r="A25" s="38" t="s">
        <v>18</v>
      </c>
      <c r="B25" s="52">
        <f>SUM('公式'!J50)</f>
        <v>124014</v>
      </c>
      <c r="C25" s="52">
        <f>SUM('公式'!K50)</f>
        <v>2654100</v>
      </c>
      <c r="D25" s="52">
        <v>189767</v>
      </c>
      <c r="E25" s="52">
        <v>3968800</v>
      </c>
      <c r="F25" s="50">
        <f t="shared" si="3"/>
        <v>-0.3464933312957469</v>
      </c>
      <c r="G25" s="50">
        <f t="shared" si="3"/>
        <v>-0.33125881878653496</v>
      </c>
    </row>
    <row r="26" spans="1:7" ht="21.75" customHeight="1">
      <c r="A26" s="38" t="s">
        <v>19</v>
      </c>
      <c r="B26" s="52">
        <f>SUM('公式'!J55)</f>
        <v>101037</v>
      </c>
      <c r="C26" s="52">
        <f>SUM('公式'!K55)</f>
        <v>279600</v>
      </c>
      <c r="D26" s="52">
        <v>85260</v>
      </c>
      <c r="E26" s="52">
        <v>426900</v>
      </c>
      <c r="F26" s="50">
        <f t="shared" si="3"/>
        <v>0.18504574243490501</v>
      </c>
      <c r="G26" s="50">
        <f t="shared" si="3"/>
        <v>-0.3450456781447646</v>
      </c>
    </row>
    <row r="27" spans="1:7" ht="21.75" customHeight="1">
      <c r="A27" s="45" t="s">
        <v>42</v>
      </c>
      <c r="B27" s="52">
        <f>SUM(B24:B26)</f>
        <v>234668</v>
      </c>
      <c r="C27" s="52">
        <f>SUM(C24:C26)</f>
        <v>3039000</v>
      </c>
      <c r="D27" s="52">
        <f>SUM(D24:D26)</f>
        <v>315677</v>
      </c>
      <c r="E27" s="52">
        <f>SUM(E24:E26)</f>
        <v>4562500</v>
      </c>
      <c r="F27" s="50">
        <f t="shared" si="3"/>
        <v>-0.25661989945418895</v>
      </c>
      <c r="G27" s="50">
        <f t="shared" si="3"/>
        <v>-0.33391780821917805</v>
      </c>
    </row>
    <row r="28" spans="1:7" ht="11.25" customHeight="1">
      <c r="A28" s="46"/>
      <c r="B28" s="47"/>
      <c r="C28" s="47"/>
      <c r="D28" s="47"/>
      <c r="E28" s="47"/>
      <c r="F28" s="47"/>
      <c r="G28" s="47"/>
    </row>
    <row r="29" spans="1:7" ht="33" customHeight="1">
      <c r="A29" s="49" t="s">
        <v>43</v>
      </c>
      <c r="B29" s="49"/>
      <c r="C29" s="49"/>
      <c r="D29" s="49"/>
      <c r="E29" s="49"/>
      <c r="F29" s="49"/>
      <c r="G29" s="49"/>
    </row>
    <row r="30" spans="1:7" ht="16.5">
      <c r="A30" s="49" t="s">
        <v>44</v>
      </c>
      <c r="B30" s="49"/>
      <c r="C30" s="49"/>
      <c r="D30" s="49"/>
      <c r="E30" s="49"/>
      <c r="F30" s="49"/>
      <c r="G30" s="49"/>
    </row>
    <row r="31" spans="1:7" ht="16.5">
      <c r="A31" s="49" t="s">
        <v>45</v>
      </c>
      <c r="B31" s="49"/>
      <c r="C31" s="49"/>
      <c r="D31" s="49"/>
      <c r="E31" s="49"/>
      <c r="F31" s="49"/>
      <c r="G31" s="49"/>
    </row>
    <row r="32" spans="1:7" ht="16.5">
      <c r="A32" s="49" t="s">
        <v>22</v>
      </c>
      <c r="B32" s="49"/>
      <c r="C32" s="49"/>
      <c r="D32" s="49"/>
      <c r="E32" s="49"/>
      <c r="F32" s="49"/>
      <c r="G32" s="49"/>
    </row>
    <row r="33" spans="1:7" ht="16.5">
      <c r="A33" s="49" t="s">
        <v>46</v>
      </c>
      <c r="B33" s="49"/>
      <c r="C33" s="49"/>
      <c r="D33" s="49"/>
      <c r="E33" s="49"/>
      <c r="F33" s="49"/>
      <c r="G33" s="49"/>
    </row>
    <row r="34" spans="1:7" ht="16.5">
      <c r="A34" s="49" t="s">
        <v>23</v>
      </c>
      <c r="B34" s="49"/>
      <c r="C34" s="49"/>
      <c r="D34" s="49"/>
      <c r="E34" s="49"/>
      <c r="F34" s="49"/>
      <c r="G34" s="49"/>
    </row>
    <row r="35" spans="1:7" ht="16.5">
      <c r="A35" s="49" t="s">
        <v>47</v>
      </c>
      <c r="B35" s="49"/>
      <c r="C35" s="49"/>
      <c r="D35" s="49"/>
      <c r="E35" s="49"/>
      <c r="F35" s="49"/>
      <c r="G35" s="49"/>
    </row>
    <row r="36" spans="1:7" ht="16.5">
      <c r="A36" s="49" t="s">
        <v>25</v>
      </c>
      <c r="B36" s="49"/>
      <c r="C36" s="49"/>
      <c r="D36" s="49"/>
      <c r="E36" s="49"/>
      <c r="F36" s="49"/>
      <c r="G36" s="49"/>
    </row>
    <row r="37" spans="1:7" ht="16.5">
      <c r="A37" s="49" t="s">
        <v>26</v>
      </c>
      <c r="B37" s="49"/>
      <c r="C37" s="49"/>
      <c r="D37" s="49"/>
      <c r="E37" s="49"/>
      <c r="F37" s="49"/>
      <c r="G37" s="49"/>
    </row>
    <row r="38" spans="1:7" ht="16.5">
      <c r="A38" s="49" t="s">
        <v>27</v>
      </c>
      <c r="B38" s="49"/>
      <c r="C38" s="49"/>
      <c r="D38" s="49"/>
      <c r="E38" s="49"/>
      <c r="F38" s="49"/>
      <c r="G38" s="49"/>
    </row>
    <row r="39" spans="1:7" ht="16.5">
      <c r="A39" s="49" t="s">
        <v>28</v>
      </c>
      <c r="B39" s="49"/>
      <c r="C39" s="49"/>
      <c r="D39" s="49"/>
      <c r="E39" s="49"/>
      <c r="F39" s="49"/>
      <c r="G39" s="49"/>
    </row>
    <row r="40" spans="3:5" ht="16.5">
      <c r="C40" s="54"/>
      <c r="E40" s="54"/>
    </row>
    <row r="41" spans="3:5" ht="16.5">
      <c r="C41" s="54"/>
      <c r="E41" s="54"/>
    </row>
    <row r="42" spans="2:5" ht="16.5">
      <c r="B42" s="27">
        <f>SUM(B10+B16+B22+B27)</f>
        <v>8476479</v>
      </c>
      <c r="C42" s="27">
        <f>SUM(C10+C16+C22+C27)</f>
        <v>26999000</v>
      </c>
      <c r="D42" s="27">
        <f>SUM(D10+D16+D22+D27)</f>
        <v>6713222</v>
      </c>
      <c r="E42" s="27">
        <f>SUM(E10+E16+E22+E27)</f>
        <v>24337700</v>
      </c>
    </row>
  </sheetData>
  <mergeCells count="1"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0">
      <selection activeCell="F14" sqref="F14:G14"/>
    </sheetView>
  </sheetViews>
  <sheetFormatPr defaultColWidth="9.00390625" defaultRowHeight="16.5"/>
  <cols>
    <col min="1" max="1" width="21.00390625" style="0" customWidth="1"/>
    <col min="2" max="2" width="12.875" style="0" customWidth="1"/>
    <col min="3" max="3" width="14.125" style="0" customWidth="1"/>
    <col min="4" max="4" width="12.875" style="0" customWidth="1"/>
    <col min="5" max="5" width="14.125" style="0" customWidth="1"/>
    <col min="6" max="7" width="8.625" style="37" customWidth="1"/>
  </cols>
  <sheetData>
    <row r="1" spans="1:7" ht="25.5" customHeight="1">
      <c r="A1" s="71" t="s">
        <v>79</v>
      </c>
      <c r="B1" s="23"/>
      <c r="C1" s="23"/>
      <c r="D1" s="23"/>
      <c r="E1" s="23"/>
      <c r="F1" s="36"/>
      <c r="G1" s="36"/>
    </row>
    <row r="3" spans="1:7" ht="21.75" customHeight="1">
      <c r="A3" s="1"/>
      <c r="B3" s="39" t="s">
        <v>80</v>
      </c>
      <c r="C3" s="24"/>
      <c r="D3" s="39" t="s">
        <v>57</v>
      </c>
      <c r="E3" s="24"/>
      <c r="F3" s="78" t="s">
        <v>39</v>
      </c>
      <c r="G3" s="79"/>
    </row>
    <row r="4" spans="1:7" s="9" customFormat="1" ht="29.25" customHeight="1">
      <c r="A4" s="8" t="s">
        <v>0</v>
      </c>
      <c r="B4" s="8" t="s">
        <v>1</v>
      </c>
      <c r="C4" s="8" t="s">
        <v>2</v>
      </c>
      <c r="D4" s="8" t="s">
        <v>1</v>
      </c>
      <c r="E4" s="8" t="s">
        <v>2</v>
      </c>
      <c r="F4" s="35" t="s">
        <v>40</v>
      </c>
      <c r="G4" s="35" t="s">
        <v>41</v>
      </c>
    </row>
    <row r="5" spans="1:7" ht="21.75" customHeight="1">
      <c r="A5" s="1" t="s">
        <v>3</v>
      </c>
      <c r="B5" s="42">
        <f>SUM('公式'!L5)</f>
        <v>5468683</v>
      </c>
      <c r="C5" s="42">
        <f>SUM('公式'!M5)</f>
        <v>14572000</v>
      </c>
      <c r="D5" s="14">
        <v>3844844</v>
      </c>
      <c r="E5" s="14">
        <v>10416700</v>
      </c>
      <c r="F5" s="50">
        <f aca="true" t="shared" si="0" ref="F5:G10">SUM(B5/D5-1)</f>
        <v>0.42234197278225083</v>
      </c>
      <c r="G5" s="50">
        <f t="shared" si="0"/>
        <v>0.39890752349592473</v>
      </c>
    </row>
    <row r="6" spans="1:7" ht="21.75" customHeight="1">
      <c r="A6" s="1" t="s">
        <v>4</v>
      </c>
      <c r="B6" s="42">
        <f>SUM('公式'!L8)</f>
        <v>1104670</v>
      </c>
      <c r="C6" s="42">
        <f>SUM('公式'!M8)</f>
        <v>2947600</v>
      </c>
      <c r="D6" s="15">
        <v>633814</v>
      </c>
      <c r="E6" s="15">
        <v>1554400</v>
      </c>
      <c r="F6" s="50">
        <f t="shared" si="0"/>
        <v>0.7428930253986186</v>
      </c>
      <c r="G6" s="50">
        <f t="shared" si="0"/>
        <v>0.8962943901183738</v>
      </c>
    </row>
    <row r="7" spans="1:7" ht="21.75" customHeight="1">
      <c r="A7" s="1" t="s">
        <v>5</v>
      </c>
      <c r="B7" s="42">
        <f>SUM('公式'!L10)</f>
        <v>38830</v>
      </c>
      <c r="C7" s="42">
        <f>SUM('公式'!M10)</f>
        <v>623200</v>
      </c>
      <c r="D7" s="13">
        <v>24472</v>
      </c>
      <c r="E7" s="13">
        <v>377500</v>
      </c>
      <c r="F7" s="50">
        <f t="shared" si="0"/>
        <v>0.586711343576332</v>
      </c>
      <c r="G7" s="50">
        <f t="shared" si="0"/>
        <v>0.6508609271523178</v>
      </c>
    </row>
    <row r="8" spans="1:7" ht="21.75" customHeight="1">
      <c r="A8" s="1" t="s">
        <v>6</v>
      </c>
      <c r="B8" s="42">
        <f>SUM('公式'!L12)</f>
        <v>578820</v>
      </c>
      <c r="C8" s="42">
        <f>SUM('公式'!M12)</f>
        <v>1300400</v>
      </c>
      <c r="D8" s="13">
        <v>311744</v>
      </c>
      <c r="E8" s="13">
        <v>396500</v>
      </c>
      <c r="F8" s="50">
        <f t="shared" si="0"/>
        <v>0.8567157667830014</v>
      </c>
      <c r="G8" s="50">
        <f t="shared" si="0"/>
        <v>2.2796973518284993</v>
      </c>
    </row>
    <row r="9" spans="1:7" ht="21.75" customHeight="1">
      <c r="A9" s="1" t="s">
        <v>7</v>
      </c>
      <c r="B9" s="42">
        <f>SUM('公式'!L14)</f>
        <v>696435</v>
      </c>
      <c r="C9" s="42">
        <f>SUM('公式'!M14)</f>
        <v>1955700</v>
      </c>
      <c r="D9" s="13">
        <v>465346</v>
      </c>
      <c r="E9" s="13">
        <v>1238400</v>
      </c>
      <c r="F9" s="50">
        <f t="shared" si="0"/>
        <v>0.4965960811954975</v>
      </c>
      <c r="G9" s="50">
        <f t="shared" si="0"/>
        <v>0.5792151162790697</v>
      </c>
    </row>
    <row r="10" spans="1:7" ht="23.25" customHeight="1">
      <c r="A10" s="5" t="s">
        <v>8</v>
      </c>
      <c r="B10" s="13">
        <f>SUM(B5:B9)</f>
        <v>7887438</v>
      </c>
      <c r="C10" s="13">
        <f>SUM(C5:C9)</f>
        <v>21398900</v>
      </c>
      <c r="D10" s="13">
        <f>SUM(D5:D9)</f>
        <v>5280220</v>
      </c>
      <c r="E10" s="13">
        <f>SUM(E5:E9)</f>
        <v>13983500</v>
      </c>
      <c r="F10" s="50">
        <f t="shared" si="0"/>
        <v>0.4937707140990337</v>
      </c>
      <c r="G10" s="50">
        <f t="shared" si="0"/>
        <v>0.5302964207816354</v>
      </c>
    </row>
    <row r="11" spans="1:7" ht="11.25" customHeight="1">
      <c r="A11" s="6"/>
      <c r="B11" s="7"/>
      <c r="C11" s="7"/>
      <c r="D11" s="7"/>
      <c r="E11" s="7"/>
      <c r="F11" s="47"/>
      <c r="G11" s="47"/>
    </row>
    <row r="12" spans="1:7" ht="21.75" customHeight="1">
      <c r="A12" s="4" t="s">
        <v>9</v>
      </c>
      <c r="B12" s="51">
        <f>SUM('公式'!L20)</f>
        <v>913495</v>
      </c>
      <c r="C12" s="51">
        <f>SUM('公式'!M20)</f>
        <v>3267100</v>
      </c>
      <c r="D12" s="32">
        <v>1457727</v>
      </c>
      <c r="E12" s="32">
        <v>5392800</v>
      </c>
      <c r="F12" s="50">
        <f aca="true" t="shared" si="1" ref="F12:G16">SUM(B12/D12-1)</f>
        <v>-0.3733428824464389</v>
      </c>
      <c r="G12" s="50">
        <f t="shared" si="1"/>
        <v>-0.3941737130989468</v>
      </c>
    </row>
    <row r="13" spans="1:7" ht="21.75" customHeight="1">
      <c r="A13" s="1" t="s">
        <v>10</v>
      </c>
      <c r="B13" s="51">
        <f>SUM('公式'!L23)</f>
        <v>17694</v>
      </c>
      <c r="C13" s="51">
        <f>SUM('公式'!M23)</f>
        <v>140000</v>
      </c>
      <c r="D13" s="33">
        <v>75682</v>
      </c>
      <c r="E13" s="33">
        <v>437600</v>
      </c>
      <c r="F13" s="50">
        <f t="shared" si="1"/>
        <v>-0.7662059670727518</v>
      </c>
      <c r="G13" s="50">
        <f t="shared" si="1"/>
        <v>-0.680073126142596</v>
      </c>
    </row>
    <row r="14" spans="1:7" ht="21.75" customHeight="1">
      <c r="A14" s="1" t="s">
        <v>11</v>
      </c>
      <c r="B14" s="51">
        <f>SUM('公式'!L25)</f>
        <v>1594</v>
      </c>
      <c r="C14" s="51">
        <f>SUM('公式'!M25)</f>
        <v>14100</v>
      </c>
      <c r="D14" s="33">
        <v>1567</v>
      </c>
      <c r="E14" s="33">
        <v>14200</v>
      </c>
      <c r="F14" s="50">
        <f t="shared" si="1"/>
        <v>0.01723037651563497</v>
      </c>
      <c r="G14" s="50">
        <f t="shared" si="1"/>
        <v>-0.007042253521126751</v>
      </c>
    </row>
    <row r="15" spans="1:7" ht="21.75" customHeight="1">
      <c r="A15" s="1" t="s">
        <v>12</v>
      </c>
      <c r="B15" s="51">
        <f>SUM('公式'!L27)</f>
        <v>56510</v>
      </c>
      <c r="C15" s="51">
        <f>SUM('公式'!M27)</f>
        <v>303400</v>
      </c>
      <c r="D15" s="33">
        <v>126132</v>
      </c>
      <c r="E15" s="33">
        <v>691500</v>
      </c>
      <c r="F15" s="50">
        <f t="shared" si="1"/>
        <v>-0.5519772936288967</v>
      </c>
      <c r="G15" s="50">
        <f t="shared" si="1"/>
        <v>-0.5612436731742589</v>
      </c>
    </row>
    <row r="16" spans="1:7" ht="21.75" customHeight="1">
      <c r="A16" s="5" t="s">
        <v>8</v>
      </c>
      <c r="B16" s="33">
        <f>SUM(B12:B15)</f>
        <v>989293</v>
      </c>
      <c r="C16" s="33">
        <f>SUM(C12:C15)</f>
        <v>3724600</v>
      </c>
      <c r="D16" s="33">
        <f>SUM(D12:D15)</f>
        <v>1661108</v>
      </c>
      <c r="E16" s="33">
        <f>SUM(E12:E15)</f>
        <v>6536100</v>
      </c>
      <c r="F16" s="50">
        <f t="shared" si="1"/>
        <v>-0.40443788122144975</v>
      </c>
      <c r="G16" s="50">
        <f t="shared" si="1"/>
        <v>-0.4301494775171738</v>
      </c>
    </row>
    <row r="17" spans="1:7" ht="11.25" customHeight="1">
      <c r="A17" s="6"/>
      <c r="B17" s="7"/>
      <c r="C17" s="7"/>
      <c r="D17" s="7"/>
      <c r="E17" s="7"/>
      <c r="F17" s="47"/>
      <c r="G17" s="47"/>
    </row>
    <row r="18" spans="1:7" ht="21.75" customHeight="1">
      <c r="A18" s="1" t="s">
        <v>13</v>
      </c>
      <c r="B18" s="52">
        <f>SUM('公式'!L31)</f>
        <v>489318</v>
      </c>
      <c r="C18" s="52">
        <f>SUM('公式'!M31)</f>
        <v>1371500</v>
      </c>
      <c r="D18" s="33">
        <v>411365</v>
      </c>
      <c r="E18" s="33">
        <v>1323300</v>
      </c>
      <c r="F18" s="50">
        <f aca="true" t="shared" si="2" ref="F18:G22">SUM(B18/D18-1)</f>
        <v>0.18949837735344532</v>
      </c>
      <c r="G18" s="50">
        <f t="shared" si="2"/>
        <v>0.036424091286934246</v>
      </c>
    </row>
    <row r="19" spans="1:7" ht="21.75" customHeight="1">
      <c r="A19" s="1" t="s">
        <v>14</v>
      </c>
      <c r="B19" s="52">
        <f>SUM('公式'!L34)</f>
        <v>29575</v>
      </c>
      <c r="C19" s="52">
        <f>SUM('公式'!M34)</f>
        <v>277400</v>
      </c>
      <c r="D19" s="33">
        <v>14703</v>
      </c>
      <c r="E19" s="33">
        <v>86700</v>
      </c>
      <c r="F19" s="50">
        <f t="shared" si="2"/>
        <v>1.0114942528735633</v>
      </c>
      <c r="G19" s="50">
        <f t="shared" si="2"/>
        <v>2.199538638985006</v>
      </c>
    </row>
    <row r="20" spans="1:7" ht="21.75" customHeight="1">
      <c r="A20" s="1" t="s">
        <v>15</v>
      </c>
      <c r="B20" s="52">
        <f>SUM('公式'!L38)</f>
        <v>3210</v>
      </c>
      <c r="C20" s="52">
        <f>SUM('公式'!M38)</f>
        <v>69100</v>
      </c>
      <c r="D20" s="33">
        <v>3258</v>
      </c>
      <c r="E20" s="33">
        <v>29300</v>
      </c>
      <c r="F20" s="50">
        <f t="shared" si="2"/>
        <v>-0.014732965009208066</v>
      </c>
      <c r="G20" s="50">
        <f t="shared" si="2"/>
        <v>1.358361774744027</v>
      </c>
    </row>
    <row r="21" spans="1:7" ht="21.75" customHeight="1">
      <c r="A21" s="1" t="s">
        <v>16</v>
      </c>
      <c r="B21" s="52">
        <f>SUM('公式'!L41)</f>
        <v>254829</v>
      </c>
      <c r="C21" s="52">
        <f>SUM('公式'!M41)</f>
        <v>1225100</v>
      </c>
      <c r="D21" s="33">
        <v>353519</v>
      </c>
      <c r="E21" s="33">
        <v>1659200</v>
      </c>
      <c r="F21" s="50">
        <f t="shared" si="2"/>
        <v>-0.2791646276437759</v>
      </c>
      <c r="G21" s="50">
        <f t="shared" si="2"/>
        <v>-0.2616321118611379</v>
      </c>
    </row>
    <row r="22" spans="1:7" ht="21.75" customHeight="1">
      <c r="A22" s="5" t="s">
        <v>8</v>
      </c>
      <c r="B22" s="33">
        <f>SUM(B18:B21)</f>
        <v>776932</v>
      </c>
      <c r="C22" s="33">
        <f>SUM(C18:C21)</f>
        <v>2943100</v>
      </c>
      <c r="D22" s="33">
        <f>SUM(D18:D21)</f>
        <v>782845</v>
      </c>
      <c r="E22" s="33">
        <f>SUM(E18:E21)</f>
        <v>3098500</v>
      </c>
      <c r="F22" s="50">
        <f t="shared" si="2"/>
        <v>-0.007553219347380402</v>
      </c>
      <c r="G22" s="50">
        <f t="shared" si="2"/>
        <v>-0.0501532999838632</v>
      </c>
    </row>
    <row r="23" spans="1:7" ht="11.25" customHeight="1">
      <c r="A23" s="6"/>
      <c r="B23" s="7"/>
      <c r="C23" s="7"/>
      <c r="D23" s="7"/>
      <c r="E23" s="7"/>
      <c r="F23" s="47"/>
      <c r="G23" s="47"/>
    </row>
    <row r="24" spans="1:7" ht="21.75" customHeight="1">
      <c r="A24" s="1" t="s">
        <v>17</v>
      </c>
      <c r="B24" s="52">
        <f>SUM('公式'!L46)</f>
        <v>9622</v>
      </c>
      <c r="C24" s="52">
        <f>SUM('公式'!M46)</f>
        <v>105400</v>
      </c>
      <c r="D24" s="25">
        <v>80204</v>
      </c>
      <c r="E24" s="25">
        <v>285800</v>
      </c>
      <c r="F24" s="50">
        <f aca="true" t="shared" si="3" ref="F24:G27">SUM(B24/D24-1)</f>
        <v>-0.8800309211510647</v>
      </c>
      <c r="G24" s="50">
        <f t="shared" si="3"/>
        <v>-0.6312106368089574</v>
      </c>
    </row>
    <row r="25" spans="1:7" ht="21.75" customHeight="1">
      <c r="A25" s="1" t="s">
        <v>18</v>
      </c>
      <c r="B25" s="52">
        <f>SUM('公式'!L50)</f>
        <v>168403</v>
      </c>
      <c r="C25" s="52">
        <f>SUM('公式'!M50)</f>
        <v>3363200</v>
      </c>
      <c r="D25" s="25">
        <v>223179</v>
      </c>
      <c r="E25" s="25">
        <v>5105000</v>
      </c>
      <c r="F25" s="50">
        <f t="shared" si="3"/>
        <v>-0.24543527840881085</v>
      </c>
      <c r="G25" s="50">
        <f t="shared" si="3"/>
        <v>-0.3411949069539667</v>
      </c>
    </row>
    <row r="26" spans="1:7" ht="21.75" customHeight="1">
      <c r="A26" s="1" t="s">
        <v>19</v>
      </c>
      <c r="B26" s="52">
        <f>SUM('公式'!L55)</f>
        <v>123221</v>
      </c>
      <c r="C26" s="52">
        <f>SUM('公式'!M55)</f>
        <v>350500</v>
      </c>
      <c r="D26" s="25">
        <v>104667</v>
      </c>
      <c r="E26" s="25">
        <v>447400</v>
      </c>
      <c r="F26" s="50">
        <f t="shared" si="3"/>
        <v>0.17726695137913584</v>
      </c>
      <c r="G26" s="50">
        <f t="shared" si="3"/>
        <v>-0.21658471166741167</v>
      </c>
    </row>
    <row r="27" spans="1:7" ht="21.75" customHeight="1">
      <c r="A27" s="5" t="s">
        <v>8</v>
      </c>
      <c r="B27" s="33">
        <f>SUM(B24:B26)</f>
        <v>301246</v>
      </c>
      <c r="C27" s="33">
        <f>SUM(C24:C26)</f>
        <v>3819100</v>
      </c>
      <c r="D27" s="33">
        <f>SUM(D24:D26)</f>
        <v>408050</v>
      </c>
      <c r="E27" s="33">
        <f>SUM(E24:E26)</f>
        <v>5838200</v>
      </c>
      <c r="F27" s="50">
        <f t="shared" si="3"/>
        <v>-0.26174243352530324</v>
      </c>
      <c r="G27" s="50">
        <f t="shared" si="3"/>
        <v>-0.3458428967832551</v>
      </c>
    </row>
    <row r="28" spans="1:7" ht="11.25" customHeight="1">
      <c r="A28" s="6"/>
      <c r="B28" s="7"/>
      <c r="C28" s="7"/>
      <c r="D28" s="7"/>
      <c r="E28" s="7"/>
      <c r="F28" s="47"/>
      <c r="G28" s="47"/>
    </row>
    <row r="29" spans="1:7" ht="33" customHeight="1">
      <c r="A29" s="11" t="s">
        <v>20</v>
      </c>
      <c r="B29" s="11"/>
      <c r="C29" s="11"/>
      <c r="D29" s="11"/>
      <c r="E29" s="11"/>
      <c r="F29" s="49"/>
      <c r="G29" s="49"/>
    </row>
    <row r="30" spans="1:7" ht="16.5">
      <c r="A30" s="12" t="s">
        <v>37</v>
      </c>
      <c r="B30" s="11"/>
      <c r="C30" s="11"/>
      <c r="D30" s="11"/>
      <c r="E30" s="11"/>
      <c r="F30" s="49"/>
      <c r="G30" s="49"/>
    </row>
    <row r="31" spans="1:7" ht="16.5">
      <c r="A31" s="11" t="s">
        <v>21</v>
      </c>
      <c r="B31" s="11"/>
      <c r="C31" s="11"/>
      <c r="D31" s="11"/>
      <c r="E31" s="11"/>
      <c r="F31" s="49"/>
      <c r="G31" s="49"/>
    </row>
    <row r="32" spans="1:7" ht="16.5">
      <c r="A32" s="11" t="s">
        <v>22</v>
      </c>
      <c r="B32" s="11"/>
      <c r="C32" s="11"/>
      <c r="D32" s="11"/>
      <c r="E32" s="11"/>
      <c r="F32" s="49"/>
      <c r="G32" s="49"/>
    </row>
    <row r="33" spans="1:7" ht="16.5">
      <c r="A33" s="11" t="s">
        <v>29</v>
      </c>
      <c r="B33" s="11"/>
      <c r="C33" s="11"/>
      <c r="D33" s="11"/>
      <c r="E33" s="11"/>
      <c r="F33" s="49"/>
      <c r="G33" s="49"/>
    </row>
    <row r="34" spans="1:7" ht="16.5">
      <c r="A34" s="11" t="s">
        <v>23</v>
      </c>
      <c r="B34" s="11"/>
      <c r="C34" s="11"/>
      <c r="D34" s="11"/>
      <c r="E34" s="11"/>
      <c r="F34" s="49"/>
      <c r="G34" s="49"/>
    </row>
    <row r="35" spans="1:7" ht="16.5">
      <c r="A35" s="11" t="s">
        <v>24</v>
      </c>
      <c r="B35" s="11"/>
      <c r="C35" s="11"/>
      <c r="D35" s="11"/>
      <c r="E35" s="11"/>
      <c r="F35" s="49"/>
      <c r="G35" s="49"/>
    </row>
    <row r="36" spans="1:7" ht="16.5">
      <c r="A36" s="11" t="s">
        <v>25</v>
      </c>
      <c r="B36" s="11"/>
      <c r="C36" s="11"/>
      <c r="D36" s="11"/>
      <c r="E36" s="11"/>
      <c r="F36" s="49"/>
      <c r="G36" s="49"/>
    </row>
    <row r="37" spans="1:7" ht="16.5">
      <c r="A37" s="11" t="s">
        <v>26</v>
      </c>
      <c r="B37" s="11"/>
      <c r="C37" s="11"/>
      <c r="D37" s="11"/>
      <c r="E37" s="11"/>
      <c r="F37" s="49"/>
      <c r="G37" s="49"/>
    </row>
    <row r="38" spans="1:7" ht="16.5">
      <c r="A38" s="11" t="s">
        <v>27</v>
      </c>
      <c r="B38" s="11"/>
      <c r="C38" s="11"/>
      <c r="D38" s="11"/>
      <c r="E38" s="11"/>
      <c r="F38" s="49"/>
      <c r="G38" s="49"/>
    </row>
    <row r="39" spans="1:7" ht="16.5">
      <c r="A39" s="11" t="s">
        <v>28</v>
      </c>
      <c r="B39" s="11"/>
      <c r="C39" s="11"/>
      <c r="D39" s="11"/>
      <c r="E39" s="11"/>
      <c r="F39" s="49"/>
      <c r="G39" s="49"/>
    </row>
    <row r="41" spans="2:5" ht="16.5">
      <c r="B41" s="27">
        <f>SUM(B10+B16+B22+B27)</f>
        <v>9954909</v>
      </c>
      <c r="C41" s="27">
        <f>SUM(C10+C16+C22+C27)</f>
        <v>31885700</v>
      </c>
      <c r="D41" s="27">
        <f>SUM(D10+D16+D22+D27)</f>
        <v>8132223</v>
      </c>
      <c r="E41" s="27">
        <f>SUM(E10+E16+E22+E27)</f>
        <v>29456300</v>
      </c>
    </row>
    <row r="42" spans="6:7" ht="16.5">
      <c r="F42"/>
      <c r="G42"/>
    </row>
  </sheetData>
  <mergeCells count="1">
    <mergeCell ref="F3:G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E27" sqref="E27"/>
    </sheetView>
  </sheetViews>
  <sheetFormatPr defaultColWidth="9.00390625" defaultRowHeight="16.5"/>
  <cols>
    <col min="1" max="1" width="21.00390625" style="0" customWidth="1"/>
    <col min="2" max="2" width="12.875" style="0" customWidth="1"/>
    <col min="3" max="3" width="14.125" style="0" customWidth="1"/>
    <col min="4" max="4" width="12.875" style="0" customWidth="1"/>
    <col min="5" max="5" width="14.125" style="0" customWidth="1"/>
    <col min="6" max="7" width="8.625" style="37" customWidth="1"/>
  </cols>
  <sheetData>
    <row r="1" spans="1:7" ht="25.5" customHeight="1">
      <c r="A1" s="71" t="s">
        <v>83</v>
      </c>
      <c r="B1" s="23"/>
      <c r="C1" s="23"/>
      <c r="D1" s="23"/>
      <c r="E1" s="23"/>
      <c r="F1" s="36"/>
      <c r="G1" s="36"/>
    </row>
    <row r="3" spans="1:7" ht="21.75" customHeight="1">
      <c r="A3" s="1"/>
      <c r="B3" s="39" t="s">
        <v>82</v>
      </c>
      <c r="C3" s="24"/>
      <c r="D3" s="39" t="s">
        <v>58</v>
      </c>
      <c r="E3" s="24"/>
      <c r="F3" s="78" t="s">
        <v>39</v>
      </c>
      <c r="G3" s="79"/>
    </row>
    <row r="4" spans="1:7" s="9" customFormat="1" ht="29.25" customHeight="1">
      <c r="A4" s="8" t="s">
        <v>0</v>
      </c>
      <c r="B4" s="8" t="s">
        <v>1</v>
      </c>
      <c r="C4" s="8" t="s">
        <v>2</v>
      </c>
      <c r="D4" s="8" t="s">
        <v>1</v>
      </c>
      <c r="E4" s="8" t="s">
        <v>2</v>
      </c>
      <c r="F4" s="35" t="s">
        <v>40</v>
      </c>
      <c r="G4" s="35" t="s">
        <v>41</v>
      </c>
    </row>
    <row r="5" spans="1:7" ht="21.75" customHeight="1">
      <c r="A5" s="1" t="s">
        <v>3</v>
      </c>
      <c r="B5" s="14">
        <f>SUM('公式'!N5)</f>
        <v>6800951</v>
      </c>
      <c r="C5" s="14">
        <f>SUM('公式'!O5)</f>
        <v>18218700</v>
      </c>
      <c r="D5" s="14">
        <v>4266756</v>
      </c>
      <c r="E5" s="14">
        <v>11547100</v>
      </c>
      <c r="F5" s="50">
        <f aca="true" t="shared" si="0" ref="F5:G10">SUM(B5/D5-1)</f>
        <v>0.593939517516352</v>
      </c>
      <c r="G5" s="50">
        <f t="shared" si="0"/>
        <v>0.5777727741164449</v>
      </c>
    </row>
    <row r="6" spans="1:7" ht="21.75" customHeight="1">
      <c r="A6" s="1" t="s">
        <v>4</v>
      </c>
      <c r="B6" s="14">
        <f>SUM('公式'!N8)</f>
        <v>1341996</v>
      </c>
      <c r="C6" s="14">
        <f>SUM('公式'!O8)</f>
        <v>3596400</v>
      </c>
      <c r="D6" s="15">
        <v>633814</v>
      </c>
      <c r="E6" s="15">
        <v>1554400</v>
      </c>
      <c r="F6" s="50">
        <f t="shared" si="0"/>
        <v>1.117334107482637</v>
      </c>
      <c r="G6" s="50">
        <f t="shared" si="0"/>
        <v>1.313690169840453</v>
      </c>
    </row>
    <row r="7" spans="1:7" ht="21.75" customHeight="1">
      <c r="A7" s="1" t="s">
        <v>5</v>
      </c>
      <c r="B7" s="14">
        <f>SUM('公式'!N10)</f>
        <v>48677</v>
      </c>
      <c r="C7" s="14">
        <f>SUM('公式'!O10)</f>
        <v>728400</v>
      </c>
      <c r="D7" s="13">
        <v>24472</v>
      </c>
      <c r="E7" s="13">
        <v>377500</v>
      </c>
      <c r="F7" s="50">
        <f t="shared" si="0"/>
        <v>0.9890895717554757</v>
      </c>
      <c r="G7" s="50">
        <f t="shared" si="0"/>
        <v>0.9295364238410595</v>
      </c>
    </row>
    <row r="8" spans="1:7" ht="21.75" customHeight="1">
      <c r="A8" s="1" t="s">
        <v>6</v>
      </c>
      <c r="B8" s="14">
        <f>SUM('公式'!N12)</f>
        <v>719163</v>
      </c>
      <c r="C8" s="14">
        <f>SUM('公式'!O12)</f>
        <v>1667500</v>
      </c>
      <c r="D8" s="13">
        <v>423696</v>
      </c>
      <c r="E8" s="13">
        <v>652700</v>
      </c>
      <c r="F8" s="50">
        <f t="shared" si="0"/>
        <v>0.6973561232581851</v>
      </c>
      <c r="G8" s="50">
        <f t="shared" si="0"/>
        <v>1.5547724835299523</v>
      </c>
    </row>
    <row r="9" spans="1:7" ht="21.75" customHeight="1">
      <c r="A9" s="1" t="s">
        <v>7</v>
      </c>
      <c r="B9" s="14">
        <f>SUM('公式'!N14)</f>
        <v>740081</v>
      </c>
      <c r="C9" s="14">
        <f>SUM('公式'!O14)</f>
        <v>2058200</v>
      </c>
      <c r="D9" s="13">
        <v>607497</v>
      </c>
      <c r="E9" s="13">
        <v>1625900</v>
      </c>
      <c r="F9" s="50">
        <f t="shared" si="0"/>
        <v>0.21824634524944164</v>
      </c>
      <c r="G9" s="50">
        <f t="shared" si="0"/>
        <v>0.2658835106710129</v>
      </c>
    </row>
    <row r="10" spans="1:7" ht="23.25" customHeight="1">
      <c r="A10" s="5" t="s">
        <v>8</v>
      </c>
      <c r="B10" s="13">
        <f>SUM(B5:B9)</f>
        <v>9650868</v>
      </c>
      <c r="C10" s="13">
        <f>SUM(C5:C9)</f>
        <v>26269200</v>
      </c>
      <c r="D10" s="13">
        <f>SUM(D5:D9)</f>
        <v>5956235</v>
      </c>
      <c r="E10" s="13">
        <f>SUM(E5:E9)</f>
        <v>15757600</v>
      </c>
      <c r="F10" s="50">
        <f t="shared" si="0"/>
        <v>0.6202967142834357</v>
      </c>
      <c r="G10" s="50">
        <f t="shared" si="0"/>
        <v>0.6670812814134133</v>
      </c>
    </row>
    <row r="11" spans="1:7" ht="11.25" customHeight="1">
      <c r="A11" s="6"/>
      <c r="B11" s="7"/>
      <c r="C11" s="7"/>
      <c r="D11" s="7"/>
      <c r="E11" s="7"/>
      <c r="F11" s="47"/>
      <c r="G11" s="47"/>
    </row>
    <row r="12" spans="1:7" ht="21.75" customHeight="1">
      <c r="A12" s="4" t="s">
        <v>9</v>
      </c>
      <c r="B12" s="14">
        <f>SUM('公式'!N20)</f>
        <v>1024823</v>
      </c>
      <c r="C12" s="14">
        <f>SUM('公式'!O20)</f>
        <v>3636700</v>
      </c>
      <c r="D12" s="32">
        <v>1475676</v>
      </c>
      <c r="E12" s="32">
        <v>5453800</v>
      </c>
      <c r="F12" s="50">
        <f aca="true" t="shared" si="1" ref="F12:G16">SUM(B12/D12-1)</f>
        <v>-0.30552302809017695</v>
      </c>
      <c r="G12" s="50">
        <f t="shared" si="1"/>
        <v>-0.33318053467307196</v>
      </c>
    </row>
    <row r="13" spans="1:7" ht="21.75" customHeight="1">
      <c r="A13" s="1" t="s">
        <v>10</v>
      </c>
      <c r="B13" s="14">
        <f>SUM('公式'!N23)</f>
        <v>32894</v>
      </c>
      <c r="C13" s="14">
        <f>SUM('公式'!O23)</f>
        <v>211300</v>
      </c>
      <c r="D13" s="33">
        <v>79215</v>
      </c>
      <c r="E13" s="33">
        <v>481500</v>
      </c>
      <c r="F13" s="50">
        <f t="shared" si="1"/>
        <v>-0.5847503629363126</v>
      </c>
      <c r="G13" s="50">
        <f t="shared" si="1"/>
        <v>-0.5611630321910696</v>
      </c>
    </row>
    <row r="14" spans="1:7" ht="21.75" customHeight="1">
      <c r="A14" s="1" t="s">
        <v>11</v>
      </c>
      <c r="B14" s="14">
        <f>SUM('公式'!N25)</f>
        <v>1594</v>
      </c>
      <c r="C14" s="14">
        <f>SUM('公式'!O25)</f>
        <v>14100</v>
      </c>
      <c r="D14" s="33">
        <v>1567</v>
      </c>
      <c r="E14" s="33">
        <v>14200</v>
      </c>
      <c r="F14" s="50">
        <f t="shared" si="1"/>
        <v>0.01723037651563497</v>
      </c>
      <c r="G14" s="50">
        <f t="shared" si="1"/>
        <v>-0.007042253521126751</v>
      </c>
    </row>
    <row r="15" spans="1:7" ht="21.75" customHeight="1">
      <c r="A15" s="1" t="s">
        <v>12</v>
      </c>
      <c r="B15" s="14">
        <f>SUM('公式'!N27)</f>
        <v>64965</v>
      </c>
      <c r="C15" s="14">
        <f>SUM('公式'!O27)</f>
        <v>350500</v>
      </c>
      <c r="D15" s="33">
        <v>137261</v>
      </c>
      <c r="E15" s="33">
        <v>768900</v>
      </c>
      <c r="F15" s="50">
        <f t="shared" si="1"/>
        <v>-0.5267045992670897</v>
      </c>
      <c r="G15" s="50">
        <f t="shared" si="1"/>
        <v>-0.5441539862140721</v>
      </c>
    </row>
    <row r="16" spans="1:7" ht="21.75" customHeight="1">
      <c r="A16" s="5" t="s">
        <v>8</v>
      </c>
      <c r="B16" s="33">
        <f>SUM(B12:B15)</f>
        <v>1124276</v>
      </c>
      <c r="C16" s="33">
        <f>SUM(C12:C15)</f>
        <v>4212600</v>
      </c>
      <c r="D16" s="33">
        <f>SUM(D12:D15)</f>
        <v>1693719</v>
      </c>
      <c r="E16" s="33">
        <f>SUM(E12:E15)</f>
        <v>6718400</v>
      </c>
      <c r="F16" s="50">
        <f t="shared" si="1"/>
        <v>-0.3362086627120555</v>
      </c>
      <c r="G16" s="50">
        <f t="shared" si="1"/>
        <v>-0.37297570850202433</v>
      </c>
    </row>
    <row r="17" spans="1:7" ht="11.25" customHeight="1">
      <c r="A17" s="6"/>
      <c r="B17" s="7"/>
      <c r="C17" s="7"/>
      <c r="D17" s="7"/>
      <c r="E17" s="7"/>
      <c r="F17" s="47"/>
      <c r="G17" s="47"/>
    </row>
    <row r="18" spans="1:7" ht="21.75" customHeight="1">
      <c r="A18" s="1" t="s">
        <v>13</v>
      </c>
      <c r="B18" s="14">
        <f>SUM('公式'!N31)</f>
        <v>600515</v>
      </c>
      <c r="C18" s="14">
        <f>SUM('公式'!O31)</f>
        <v>1702300</v>
      </c>
      <c r="D18" s="33">
        <v>487333</v>
      </c>
      <c r="E18" s="33">
        <v>1583400</v>
      </c>
      <c r="F18" s="50">
        <f aca="true" t="shared" si="2" ref="F18:G22">SUM(B18/D18-1)</f>
        <v>0.23224776487535226</v>
      </c>
      <c r="G18" s="50">
        <f t="shared" si="2"/>
        <v>0.07509157509157505</v>
      </c>
    </row>
    <row r="19" spans="1:7" ht="21.75" customHeight="1">
      <c r="A19" s="1" t="s">
        <v>14</v>
      </c>
      <c r="B19" s="14">
        <f>SUM('公式'!N34)</f>
        <v>29575</v>
      </c>
      <c r="C19" s="14">
        <f>SUM('公式'!O34)</f>
        <v>277400</v>
      </c>
      <c r="D19" s="33">
        <v>14802</v>
      </c>
      <c r="E19" s="33">
        <v>92400</v>
      </c>
      <c r="F19" s="50">
        <f t="shared" si="2"/>
        <v>0.9980408052965815</v>
      </c>
      <c r="G19" s="50">
        <f t="shared" si="2"/>
        <v>2.002164502164502</v>
      </c>
    </row>
    <row r="20" spans="1:7" ht="21.75" customHeight="1">
      <c r="A20" s="1" t="s">
        <v>15</v>
      </c>
      <c r="B20" s="14">
        <f>SUM('公式'!N38)</f>
        <v>3310</v>
      </c>
      <c r="C20" s="14">
        <f>SUM('公式'!O38)</f>
        <v>72800</v>
      </c>
      <c r="D20" s="33">
        <v>3418</v>
      </c>
      <c r="E20" s="33">
        <v>35700</v>
      </c>
      <c r="F20" s="50">
        <f t="shared" si="2"/>
        <v>-0.03159742539496779</v>
      </c>
      <c r="G20" s="50">
        <f t="shared" si="2"/>
        <v>1.0392156862745097</v>
      </c>
    </row>
    <row r="21" spans="1:7" ht="21.75" customHeight="1">
      <c r="A21" s="1" t="s">
        <v>16</v>
      </c>
      <c r="B21" s="14">
        <f>SUM('公式'!N41)</f>
        <v>364570</v>
      </c>
      <c r="C21" s="14">
        <f>SUM('公式'!O41)</f>
        <v>1726200</v>
      </c>
      <c r="D21" s="33">
        <v>458839</v>
      </c>
      <c r="E21" s="33">
        <v>2089300</v>
      </c>
      <c r="F21" s="50">
        <f t="shared" si="2"/>
        <v>-0.20545114953175292</v>
      </c>
      <c r="G21" s="50">
        <f t="shared" si="2"/>
        <v>-0.1737902646819509</v>
      </c>
    </row>
    <row r="22" spans="1:7" ht="21.75" customHeight="1">
      <c r="A22" s="5" t="s">
        <v>8</v>
      </c>
      <c r="B22" s="33">
        <f>SUM(B18:B21)</f>
        <v>997970</v>
      </c>
      <c r="C22" s="33">
        <f>SUM(C18:C21)</f>
        <v>3778700</v>
      </c>
      <c r="D22" s="33">
        <f>SUM(D18:D21)</f>
        <v>964392</v>
      </c>
      <c r="E22" s="33">
        <f>SUM(E18:E21)</f>
        <v>3800800</v>
      </c>
      <c r="F22" s="50">
        <f t="shared" si="2"/>
        <v>0.034817791935229714</v>
      </c>
      <c r="G22" s="50">
        <f t="shared" si="2"/>
        <v>-0.005814565354662182</v>
      </c>
    </row>
    <row r="23" spans="1:7" ht="11.25" customHeight="1">
      <c r="A23" s="6"/>
      <c r="B23" s="34"/>
      <c r="C23" s="34"/>
      <c r="D23" s="34"/>
      <c r="E23" s="34"/>
      <c r="F23" s="47"/>
      <c r="G23" s="47"/>
    </row>
    <row r="24" spans="1:7" ht="21.75" customHeight="1">
      <c r="A24" s="1" t="s">
        <v>17</v>
      </c>
      <c r="B24" s="14">
        <f>SUM('公式'!N46)</f>
        <v>9987</v>
      </c>
      <c r="C24" s="14">
        <f>SUM('公式'!O46)</f>
        <v>115800</v>
      </c>
      <c r="D24" s="25">
        <v>81889</v>
      </c>
      <c r="E24" s="25">
        <v>306000</v>
      </c>
      <c r="F24" s="50">
        <f aca="true" t="shared" si="3" ref="F24:G27">SUM(B24/D24-1)</f>
        <v>-0.8780422278938563</v>
      </c>
      <c r="G24" s="50">
        <f t="shared" si="3"/>
        <v>-0.6215686274509804</v>
      </c>
    </row>
    <row r="25" spans="1:7" ht="21.75" customHeight="1">
      <c r="A25" s="1" t="s">
        <v>18</v>
      </c>
      <c r="B25" s="14">
        <f>SUM('公式'!N50)</f>
        <v>273649</v>
      </c>
      <c r="C25" s="14">
        <f>SUM('公式'!O50)</f>
        <v>4841400</v>
      </c>
      <c r="D25" s="25">
        <v>258866</v>
      </c>
      <c r="E25" s="25">
        <v>5758900</v>
      </c>
      <c r="F25" s="50">
        <f t="shared" si="3"/>
        <v>0.05710676566254347</v>
      </c>
      <c r="G25" s="50">
        <f t="shared" si="3"/>
        <v>-0.15931861987532336</v>
      </c>
    </row>
    <row r="26" spans="1:7" ht="21.75" customHeight="1">
      <c r="A26" s="1" t="s">
        <v>19</v>
      </c>
      <c r="B26" s="14">
        <f>SUM('公式'!N55)</f>
        <v>128757</v>
      </c>
      <c r="C26" s="14">
        <f>SUM('公式'!O55)</f>
        <v>501600</v>
      </c>
      <c r="D26" s="25">
        <v>139357</v>
      </c>
      <c r="E26" s="25">
        <v>661600</v>
      </c>
      <c r="F26" s="50">
        <f t="shared" si="3"/>
        <v>-0.07606363512417746</v>
      </c>
      <c r="G26" s="50">
        <f t="shared" si="3"/>
        <v>-0.2418379685610641</v>
      </c>
    </row>
    <row r="27" spans="1:7" ht="21.75" customHeight="1">
      <c r="A27" s="5" t="s">
        <v>8</v>
      </c>
      <c r="B27" s="33">
        <f>SUM(B24:B26)</f>
        <v>412393</v>
      </c>
      <c r="C27" s="33">
        <f>SUM(C24:C26)</f>
        <v>5458800</v>
      </c>
      <c r="D27" s="33">
        <f>SUM(D24:D26)</f>
        <v>480112</v>
      </c>
      <c r="E27" s="33">
        <f>SUM(E24:E26)</f>
        <v>6726500</v>
      </c>
      <c r="F27" s="50">
        <f t="shared" si="3"/>
        <v>-0.14104833872096512</v>
      </c>
      <c r="G27" s="50">
        <f t="shared" si="3"/>
        <v>-0.188463539730915</v>
      </c>
    </row>
    <row r="28" spans="1:7" ht="11.25" customHeight="1">
      <c r="A28" s="6"/>
      <c r="B28" s="7"/>
      <c r="C28" s="7"/>
      <c r="D28" s="7"/>
      <c r="E28" s="7"/>
      <c r="F28" s="47"/>
      <c r="G28" s="47"/>
    </row>
    <row r="29" spans="1:7" ht="33" customHeight="1">
      <c r="A29" s="11" t="s">
        <v>20</v>
      </c>
      <c r="B29" s="11"/>
      <c r="C29" s="11"/>
      <c r="D29" s="11"/>
      <c r="E29" s="11"/>
      <c r="F29" s="49"/>
      <c r="G29" s="49"/>
    </row>
    <row r="30" spans="1:7" ht="16.5">
      <c r="A30" s="12" t="s">
        <v>37</v>
      </c>
      <c r="B30" s="11"/>
      <c r="C30" s="11"/>
      <c r="D30" s="11"/>
      <c r="E30" s="11"/>
      <c r="F30" s="49"/>
      <c r="G30" s="49"/>
    </row>
    <row r="31" spans="1:7" ht="16.5">
      <c r="A31" s="11" t="s">
        <v>21</v>
      </c>
      <c r="B31" s="11"/>
      <c r="C31" s="11"/>
      <c r="D31" s="11"/>
      <c r="E31" s="11"/>
      <c r="F31" s="49"/>
      <c r="G31" s="49"/>
    </row>
    <row r="32" spans="1:7" ht="16.5">
      <c r="A32" s="11" t="s">
        <v>22</v>
      </c>
      <c r="B32" s="11"/>
      <c r="C32" s="11"/>
      <c r="D32" s="11"/>
      <c r="E32" s="11"/>
      <c r="F32" s="49"/>
      <c r="G32" s="49"/>
    </row>
    <row r="33" spans="1:7" ht="16.5">
      <c r="A33" s="11" t="s">
        <v>29</v>
      </c>
      <c r="B33" s="11"/>
      <c r="C33" s="11"/>
      <c r="D33" s="11"/>
      <c r="E33" s="11"/>
      <c r="F33" s="49"/>
      <c r="G33" s="49"/>
    </row>
    <row r="34" spans="1:7" ht="16.5">
      <c r="A34" s="11" t="s">
        <v>23</v>
      </c>
      <c r="B34" s="11"/>
      <c r="C34" s="11"/>
      <c r="D34" s="11"/>
      <c r="E34" s="11"/>
      <c r="F34" s="49"/>
      <c r="G34" s="49"/>
    </row>
    <row r="35" spans="1:7" ht="16.5">
      <c r="A35" s="11" t="s">
        <v>24</v>
      </c>
      <c r="B35" s="11"/>
      <c r="C35" s="11"/>
      <c r="D35" s="11"/>
      <c r="E35" s="11"/>
      <c r="F35" s="49"/>
      <c r="G35" s="49"/>
    </row>
    <row r="36" spans="1:7" ht="16.5">
      <c r="A36" s="11" t="s">
        <v>25</v>
      </c>
      <c r="B36" s="11"/>
      <c r="C36" s="11"/>
      <c r="D36" s="11"/>
      <c r="E36" s="11"/>
      <c r="F36" s="49"/>
      <c r="G36" s="49"/>
    </row>
    <row r="37" spans="1:7" ht="16.5">
      <c r="A37" s="11" t="s">
        <v>26</v>
      </c>
      <c r="B37" s="11"/>
      <c r="C37" s="11"/>
      <c r="D37" s="11"/>
      <c r="E37" s="11"/>
      <c r="F37" s="49"/>
      <c r="G37" s="49"/>
    </row>
    <row r="38" spans="1:7" ht="16.5">
      <c r="A38" s="11" t="s">
        <v>27</v>
      </c>
      <c r="B38" s="11"/>
      <c r="C38" s="11"/>
      <c r="D38" s="11"/>
      <c r="E38" s="11"/>
      <c r="F38" s="49"/>
      <c r="G38" s="49"/>
    </row>
    <row r="39" spans="1:7" ht="16.5">
      <c r="A39" s="11" t="s">
        <v>28</v>
      </c>
      <c r="B39" s="11"/>
      <c r="C39" s="11"/>
      <c r="D39" s="11"/>
      <c r="E39" s="11"/>
      <c r="F39" s="49"/>
      <c r="G39" s="49"/>
    </row>
    <row r="41" spans="2:5" ht="16.5">
      <c r="B41" s="27">
        <f>SUM(B10+B16+B22+B27)</f>
        <v>12185507</v>
      </c>
      <c r="C41" s="27">
        <f>SUM(C10+C16+C22+C27)</f>
        <v>39719300</v>
      </c>
      <c r="D41" s="27">
        <f>SUM(D10+D16+D22+D27)</f>
        <v>9094458</v>
      </c>
      <c r="E41" s="27">
        <f>SUM(E10+E16+E22+E27)</f>
        <v>33003300</v>
      </c>
    </row>
    <row r="42" spans="6:7" ht="16.5">
      <c r="F42"/>
      <c r="G42"/>
    </row>
  </sheetData>
  <mergeCells count="1"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MiTAC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MiTAC Users</dc:creator>
  <cp:keywords/>
  <dc:description/>
  <cp:lastModifiedBy>user</cp:lastModifiedBy>
  <cp:lastPrinted>2010-11-05T06:16:20Z</cp:lastPrinted>
  <dcterms:created xsi:type="dcterms:W3CDTF">2000-07-19T08:32:38Z</dcterms:created>
  <dcterms:modified xsi:type="dcterms:W3CDTF">2014-02-10T09:03:48Z</dcterms:modified>
  <cp:category/>
  <cp:version/>
  <cp:contentType/>
  <cp:contentStatus/>
</cp:coreProperties>
</file>