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13" windowWidth="11695" windowHeight="6298" tabRatio="669" firstSheet="1" activeTab="10"/>
  </bookViews>
  <sheets>
    <sheet name="10501" sheetId="1" r:id="rId1"/>
    <sheet name="10502" sheetId="2" r:id="rId2"/>
    <sheet name="10503" sheetId="3" r:id="rId3"/>
    <sheet name="10504" sheetId="4" r:id="rId4"/>
    <sheet name="10505" sheetId="5" r:id="rId5"/>
    <sheet name="10506" sheetId="6" r:id="rId6"/>
    <sheet name="10507" sheetId="7" r:id="rId7"/>
    <sheet name="10508" sheetId="8" r:id="rId8"/>
    <sheet name="10509" sheetId="9" r:id="rId9"/>
    <sheet name="10510" sheetId="10" r:id="rId10"/>
    <sheet name="10511" sheetId="11" r:id="rId11"/>
    <sheet name="10512" sheetId="12" r:id="rId12"/>
    <sheet name="會訊分析" sheetId="13" r:id="rId13"/>
  </sheets>
  <definedNames/>
  <calcPr fullCalcOnLoad="1"/>
</workbook>
</file>

<file path=xl/sharedStrings.xml><?xml version="1.0" encoding="utf-8"?>
<sst xmlns="http://schemas.openxmlformats.org/spreadsheetml/2006/main" count="495" uniqueCount="123">
  <si>
    <t>印尼</t>
  </si>
  <si>
    <t>日本</t>
  </si>
  <si>
    <t>韓國</t>
  </si>
  <si>
    <t>馬來西亞</t>
  </si>
  <si>
    <t>中國大陸</t>
  </si>
  <si>
    <t>越南</t>
  </si>
  <si>
    <t>土耳其</t>
  </si>
  <si>
    <t>亞洲小計</t>
  </si>
  <si>
    <t>中東小計</t>
  </si>
  <si>
    <t>歐洲小計</t>
  </si>
  <si>
    <t>美國</t>
  </si>
  <si>
    <t>非洲小計</t>
  </si>
  <si>
    <t>北美小計</t>
  </si>
  <si>
    <t>與去年同期比較</t>
  </si>
  <si>
    <t>國        名</t>
  </si>
  <si>
    <t>數量(KG)</t>
  </si>
  <si>
    <t>金額(US$)</t>
  </si>
  <si>
    <t>數量(%)</t>
  </si>
  <si>
    <t>金額(%)</t>
  </si>
  <si>
    <t>泰國</t>
  </si>
  <si>
    <t>總計</t>
  </si>
  <si>
    <t>印度</t>
  </si>
  <si>
    <t>巴基斯坦</t>
  </si>
  <si>
    <t>法國</t>
  </si>
  <si>
    <t>義大利</t>
  </si>
  <si>
    <t>埃及</t>
  </si>
  <si>
    <t>南美小計</t>
  </si>
  <si>
    <t>秘魯</t>
  </si>
  <si>
    <t>國     名</t>
  </si>
  <si>
    <t>泰國</t>
  </si>
  <si>
    <t>印度</t>
  </si>
  <si>
    <t>巴基斯坦</t>
  </si>
  <si>
    <t>土耳其</t>
  </si>
  <si>
    <t>法國</t>
  </si>
  <si>
    <t>義大利</t>
  </si>
  <si>
    <t>埃及</t>
  </si>
  <si>
    <t>西班牙</t>
  </si>
  <si>
    <t>其家國家</t>
  </si>
  <si>
    <t>國        名</t>
  </si>
  <si>
    <t>與去年同期比較</t>
  </si>
  <si>
    <t>數量(KG)</t>
  </si>
  <si>
    <t>金額(US$)</t>
  </si>
  <si>
    <t>數量(%)</t>
  </si>
  <si>
    <t>金額(%)</t>
  </si>
  <si>
    <t>亞洲小計</t>
  </si>
  <si>
    <t>德國</t>
  </si>
  <si>
    <t>秘魯</t>
  </si>
  <si>
    <t>總計</t>
  </si>
  <si>
    <t>史瓦濟蘭</t>
  </si>
  <si>
    <t>其它</t>
  </si>
  <si>
    <t>德國</t>
  </si>
  <si>
    <t>其它</t>
  </si>
  <si>
    <t>比利時</t>
  </si>
  <si>
    <t>埃及</t>
  </si>
  <si>
    <t>104年首7月</t>
  </si>
  <si>
    <t>104年首8月</t>
  </si>
  <si>
    <t>瑞士</t>
  </si>
  <si>
    <t>105年1月棉紗進口統計表</t>
  </si>
  <si>
    <t>國     名</t>
  </si>
  <si>
    <t>105年1月</t>
  </si>
  <si>
    <t>104年1月</t>
  </si>
  <si>
    <t>105/104年同期比較</t>
  </si>
  <si>
    <t>數量(KG)</t>
  </si>
  <si>
    <t>金額(US$)</t>
  </si>
  <si>
    <t>數量(%)</t>
  </si>
  <si>
    <t>金額(%)</t>
  </si>
  <si>
    <t>印度</t>
  </si>
  <si>
    <t>巴基斯坦</t>
  </si>
  <si>
    <t>泰國</t>
  </si>
  <si>
    <t>土耳其</t>
  </si>
  <si>
    <t>德國</t>
  </si>
  <si>
    <t>義大利</t>
  </si>
  <si>
    <t>其它</t>
  </si>
  <si>
    <t>西班牙</t>
  </si>
  <si>
    <t>埃及</t>
  </si>
  <si>
    <t>秘魯</t>
  </si>
  <si>
    <t>105年1~2月棉紗進口統計表</t>
  </si>
  <si>
    <t>104年1~2月</t>
  </si>
  <si>
    <t>105年1~2月</t>
  </si>
  <si>
    <t>105年1-3月棉紗進口統計表</t>
  </si>
  <si>
    <t>105年1-3月</t>
  </si>
  <si>
    <t>104年1-3月</t>
  </si>
  <si>
    <t>105年1-4月棉紗進口統計表</t>
  </si>
  <si>
    <t>105年1-4月</t>
  </si>
  <si>
    <t>104年1-4月</t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</si>
  <si>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新細明體"/>
        <family val="1"/>
      </rPr>
      <t>月台灣棉紗進口數量</t>
    </r>
    <r>
      <rPr>
        <sz val="12"/>
        <color indexed="8"/>
        <rFont val="Times New Roman"/>
        <family val="1"/>
      </rPr>
      <t>7,079.39</t>
    </r>
    <r>
      <rPr>
        <sz val="12"/>
        <color indexed="8"/>
        <rFont val="新細明體"/>
        <family val="1"/>
      </rPr>
      <t>噸，金額為</t>
    </r>
    <r>
      <rPr>
        <sz val="12"/>
        <color indexed="8"/>
        <rFont val="Times New Roman"/>
        <family val="1"/>
      </rPr>
      <t>18,304.8</t>
    </r>
    <r>
      <rPr>
        <sz val="12"/>
        <color indexed="8"/>
        <rFont val="新細明體"/>
        <family val="1"/>
      </rPr>
      <t>千美元，較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年同期分別減少</t>
    </r>
    <r>
      <rPr>
        <sz val="12"/>
        <color indexed="8"/>
        <rFont val="Times New Roman"/>
        <family val="1"/>
      </rPr>
      <t>12.63%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>20.49%</t>
    </r>
    <r>
      <rPr>
        <sz val="12"/>
        <color indexed="8"/>
        <rFont val="新細明體"/>
        <family val="1"/>
      </rPr>
      <t>。主要進口地區為亞洲佔總進口數量</t>
    </r>
    <r>
      <rPr>
        <sz val="12"/>
        <color indexed="8"/>
        <rFont val="Times New Roman"/>
        <family val="1"/>
      </rPr>
      <t>99.72%</t>
    </r>
    <r>
      <rPr>
        <sz val="12"/>
        <color indexed="8"/>
        <rFont val="新細明體"/>
        <family val="1"/>
      </rPr>
      <t>，其中印度為最大進口國家佔</t>
    </r>
    <r>
      <rPr>
        <sz val="12"/>
        <color indexed="8"/>
        <rFont val="Times New Roman"/>
        <family val="1"/>
      </rPr>
      <t>62.01%</t>
    </r>
    <r>
      <rPr>
        <sz val="12"/>
        <color indexed="8"/>
        <rFont val="新細明體"/>
        <family val="1"/>
      </rPr>
      <t>、越南第二佔</t>
    </r>
    <r>
      <rPr>
        <sz val="12"/>
        <color indexed="8"/>
        <rFont val="Times New Roman"/>
        <family val="1"/>
      </rPr>
      <t>16.04%</t>
    </r>
    <r>
      <rPr>
        <sz val="12"/>
        <color indexed="8"/>
        <rFont val="新細明體"/>
        <family val="1"/>
      </rPr>
      <t>、巴基斯坦第三佔</t>
    </r>
    <r>
      <rPr>
        <sz val="12"/>
        <color indexed="8"/>
        <rFont val="Times New Roman"/>
        <family val="1"/>
      </rPr>
      <t>13.39%</t>
    </r>
    <r>
      <rPr>
        <sz val="12"/>
        <color indexed="8"/>
        <rFont val="新細明體"/>
        <family val="1"/>
      </rPr>
      <t>、印尼</t>
    </r>
    <r>
      <rPr>
        <sz val="12"/>
        <color indexed="8"/>
        <rFont val="Times New Roman"/>
        <family val="1"/>
      </rPr>
      <t>2.90%</t>
    </r>
    <r>
      <rPr>
        <sz val="12"/>
        <color indexed="8"/>
        <rFont val="新細明體"/>
        <family val="1"/>
      </rPr>
      <t>、中國大陸佔</t>
    </r>
    <r>
      <rPr>
        <sz val="12"/>
        <color indexed="8"/>
        <rFont val="Times New Roman"/>
        <family val="1"/>
      </rPr>
      <t>2.83%</t>
    </r>
    <r>
      <rPr>
        <sz val="12"/>
        <color indexed="8"/>
        <rFont val="新細明體"/>
        <family val="1"/>
      </rPr>
      <t>、泰國佔</t>
    </r>
    <r>
      <rPr>
        <sz val="12"/>
        <color indexed="8"/>
        <rFont val="Times New Roman"/>
        <family val="1"/>
      </rPr>
      <t>1.48%</t>
    </r>
    <r>
      <rPr>
        <sz val="12"/>
        <color indexed="8"/>
        <rFont val="新細明體"/>
        <family val="1"/>
      </rPr>
      <t>、韓國佔</t>
    </r>
    <r>
      <rPr>
        <sz val="12"/>
        <color indexed="8"/>
        <rFont val="Times New Roman"/>
        <family val="1"/>
      </rPr>
      <t>0.71%</t>
    </r>
    <r>
      <rPr>
        <sz val="12"/>
        <color indexed="8"/>
        <rFont val="新細明體"/>
        <family val="1"/>
      </rPr>
      <t>、馬來西亞佔</t>
    </r>
    <r>
      <rPr>
        <sz val="12"/>
        <color indexed="8"/>
        <rFont val="Times New Roman"/>
        <family val="1"/>
      </rPr>
      <t>0.34%</t>
    </r>
    <r>
      <rPr>
        <sz val="12"/>
        <color indexed="8"/>
        <rFont val="新細明體"/>
        <family val="1"/>
      </rPr>
      <t>；其它地區國家僅佔</t>
    </r>
    <r>
      <rPr>
        <sz val="12"/>
        <color indexed="8"/>
        <rFont val="Times New Roman"/>
        <family val="1"/>
      </rPr>
      <t>0.28%</t>
    </r>
    <r>
      <rPr>
        <sz val="12"/>
        <color indexed="8"/>
        <rFont val="新細明體"/>
        <family val="1"/>
      </rPr>
      <t>。</t>
    </r>
  </si>
  <si>
    <t>105年1~5月棉紗進口統計表</t>
  </si>
  <si>
    <t>104年1~5月</t>
  </si>
  <si>
    <t>105年1~5月</t>
  </si>
  <si>
    <t>105年1~6月棉紗進口統計表</t>
  </si>
  <si>
    <t>104年1~6月</t>
  </si>
  <si>
    <t>105年1~6月</t>
  </si>
  <si>
    <t>新加坡　　</t>
  </si>
  <si>
    <t>國      名</t>
  </si>
  <si>
    <t>加拿大　　</t>
  </si>
  <si>
    <t>105年1~7月棉紗進口統計表</t>
  </si>
  <si>
    <t>105年1~7月</t>
  </si>
  <si>
    <t>105年1~8月</t>
  </si>
  <si>
    <t>105年1~8月棉紗進口統計表</t>
  </si>
  <si>
    <t xml:space="preserve">        -  </t>
  </si>
  <si>
    <t>總計</t>
  </si>
  <si>
    <t>北美小計</t>
  </si>
  <si>
    <t>非洲小計</t>
  </si>
  <si>
    <t>歐洲小計</t>
  </si>
  <si>
    <t>中東小計</t>
  </si>
  <si>
    <t>亞洲小計</t>
  </si>
  <si>
    <t>南美小計</t>
  </si>
  <si>
    <t>105年1～9月棉紗進口統計表</t>
  </si>
  <si>
    <t>104年1～9月</t>
  </si>
  <si>
    <t>105年1～9月</t>
  </si>
  <si>
    <t>105年1～10月棉紗進口統計表</t>
  </si>
  <si>
    <t>104年1～10月</t>
  </si>
  <si>
    <t>105年1～10月</t>
  </si>
  <si>
    <t>南非　　　</t>
  </si>
  <si>
    <t>105年1-11月棉紗進口統計表</t>
  </si>
  <si>
    <t>104年1-11月</t>
  </si>
  <si>
    <t>105年1-11月</t>
  </si>
  <si>
    <t>105年1-12月棉紗進口統計表</t>
  </si>
  <si>
    <t>104年1-12月</t>
  </si>
  <si>
    <t>105年1-12月</t>
  </si>
  <si>
    <t>105年1~12月棉紗進口統計表</t>
  </si>
  <si>
    <r>
      <t>105</t>
    </r>
    <r>
      <rPr>
        <sz val="12"/>
        <color indexed="8"/>
        <rFont val="新細明體"/>
        <family val="1"/>
      </rPr>
      <t>年1~12月台灣棉紗進口數量22,037噸，金額為59</t>
    </r>
    <r>
      <rPr>
        <sz val="12"/>
        <color indexed="8"/>
        <rFont val="Times New Roman"/>
        <family val="1"/>
      </rPr>
      <t>,039</t>
    </r>
    <r>
      <rPr>
        <sz val="12"/>
        <color indexed="8"/>
        <rFont val="新細明體"/>
        <family val="1"/>
      </rPr>
      <t>千美元，較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年同期分別減少</t>
    </r>
    <r>
      <rPr>
        <sz val="12"/>
        <color indexed="8"/>
        <rFont val="Times New Roman"/>
        <family val="1"/>
      </rPr>
      <t>1.33%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>4.87%</t>
    </r>
    <r>
      <rPr>
        <sz val="12"/>
        <color indexed="8"/>
        <rFont val="新細明體"/>
        <family val="1"/>
      </rPr>
      <t>。</t>
    </r>
  </si>
  <si>
    <t>主要進口地區為亞洲佔總進口數量99.79%，其中印度為最大進口國家佔51.47%、越南第二佔19.81%、巴基斯坦第三佔19.43%、印尼3.41%、泰國佔2.43%、中國大陸佔2.21%，其它地區國家僅佔0.21%。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</si>
</sst>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0.0000000000_ "/>
    <numFmt numFmtId="185" formatCode="0.0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_-* #,##0.00000_-;\-* #,##0.00000_-;_-* &quot;-&quot;??_-;_-@_-"/>
    <numFmt numFmtId="192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11"/>
      <name val="華康標楷體"/>
      <family val="1"/>
    </font>
    <font>
      <sz val="12"/>
      <color indexed="12"/>
      <name val="華康標楷體"/>
      <family val="1"/>
    </font>
    <font>
      <sz val="12"/>
      <color indexed="10"/>
      <name val="華康標楷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PMingLiU"/>
      <family val="1"/>
    </font>
    <font>
      <sz val="12"/>
      <name val="Times New Roman"/>
      <family val="1"/>
    </font>
    <font>
      <b/>
      <sz val="12"/>
      <name val="華康標楷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2"/>
      <color indexed="12"/>
      <name val="新細明體"/>
      <family val="1"/>
    </font>
    <font>
      <sz val="12"/>
      <color indexed="60"/>
      <name val="華康標楷體"/>
      <family val="1"/>
    </font>
    <font>
      <sz val="16"/>
      <name val="新細明體"/>
      <family val="1"/>
    </font>
    <font>
      <sz val="10"/>
      <color indexed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name val="Calibri"/>
      <family val="1"/>
    </font>
    <font>
      <b/>
      <sz val="12"/>
      <name val="Calibri"/>
      <family val="1"/>
    </font>
    <font>
      <b/>
      <sz val="11"/>
      <name val="Calibri"/>
      <family val="1"/>
    </font>
    <font>
      <sz val="12"/>
      <color indexed="12"/>
      <name val="Calibri"/>
      <family val="1"/>
    </font>
    <font>
      <sz val="12"/>
      <color indexed="10"/>
      <name val="Calibri"/>
      <family val="1"/>
    </font>
    <font>
      <sz val="12"/>
      <color rgb="FFC00000"/>
      <name val="華康標楷體"/>
      <family val="1"/>
    </font>
    <font>
      <sz val="10"/>
      <color rgb="FF000066"/>
      <name val="新細明體"/>
      <family val="1"/>
    </font>
    <font>
      <sz val="16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5" fillId="0" borderId="11" xfId="33" applyNumberFormat="1" applyFont="1" applyBorder="1" applyAlignment="1">
      <alignment horizontal="center" vertical="center"/>
    </xf>
    <xf numFmtId="181" fontId="5" fillId="0" borderId="11" xfId="33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0" fontId="5" fillId="0" borderId="11" xfId="39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6" fillId="0" borderId="11" xfId="39" applyNumberFormat="1" applyFont="1" applyBorder="1" applyAlignment="1">
      <alignment horizontal="right" vertical="center"/>
    </xf>
    <xf numFmtId="181" fontId="5" fillId="0" borderId="11" xfId="3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3" fontId="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181" fontId="56" fillId="0" borderId="11" xfId="33" applyNumberFormat="1" applyFont="1" applyBorder="1" applyAlignment="1">
      <alignment horizontal="center" vertical="center"/>
    </xf>
    <xf numFmtId="10" fontId="57" fillId="0" borderId="11" xfId="39" applyNumberFormat="1" applyFont="1" applyBorder="1" applyAlignment="1">
      <alignment horizontal="right" vertical="center"/>
    </xf>
    <xf numFmtId="181" fontId="56" fillId="0" borderId="11" xfId="33" applyNumberFormat="1" applyFont="1" applyBorder="1" applyAlignment="1">
      <alignment horizontal="center"/>
    </xf>
    <xf numFmtId="181" fontId="57" fillId="0" borderId="11" xfId="33" applyNumberFormat="1" applyFont="1" applyBorder="1" applyAlignment="1">
      <alignment horizontal="center" vertical="center"/>
    </xf>
    <xf numFmtId="181" fontId="56" fillId="0" borderId="11" xfId="33" applyNumberFormat="1" applyFont="1" applyBorder="1" applyAlignment="1">
      <alignment horizontal="right" vertical="center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181" fontId="58" fillId="0" borderId="11" xfId="33" applyNumberFormat="1" applyFont="1" applyBorder="1" applyAlignment="1">
      <alignment horizontal="center" vertical="center"/>
    </xf>
    <xf numFmtId="10" fontId="59" fillId="0" borderId="11" xfId="39" applyNumberFormat="1" applyFont="1" applyBorder="1" applyAlignment="1">
      <alignment horizontal="right" vertical="center"/>
    </xf>
    <xf numFmtId="0" fontId="58" fillId="0" borderId="11" xfId="0" applyFont="1" applyFill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181" fontId="58" fillId="0" borderId="11" xfId="0" applyNumberFormat="1" applyFont="1" applyBorder="1" applyAlignment="1">
      <alignment horizontal="center" vertical="center"/>
    </xf>
    <xf numFmtId="10" fontId="56" fillId="0" borderId="11" xfId="39" applyNumberFormat="1" applyFont="1" applyBorder="1" applyAlignment="1">
      <alignment horizontal="right" vertical="center"/>
    </xf>
    <xf numFmtId="10" fontId="58" fillId="0" borderId="11" xfId="39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58" fillId="7" borderId="11" xfId="0" applyFont="1" applyFill="1" applyBorder="1" applyAlignment="1">
      <alignment horizontal="center" vertical="center"/>
    </xf>
    <xf numFmtId="181" fontId="58" fillId="7" borderId="11" xfId="0" applyNumberFormat="1" applyFont="1" applyFill="1" applyBorder="1" applyAlignment="1">
      <alignment horizontal="center" vertical="center"/>
    </xf>
    <xf numFmtId="10" fontId="58" fillId="7" borderId="11" xfId="39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10" fontId="62" fillId="0" borderId="11" xfId="39" applyNumberFormat="1" applyFont="1" applyBorder="1" applyAlignment="1">
      <alignment horizontal="right" vertical="center"/>
    </xf>
    <xf numFmtId="10" fontId="5" fillId="0" borderId="0" xfId="0" applyNumberFormat="1" applyFont="1" applyAlignment="1">
      <alignment/>
    </xf>
    <xf numFmtId="0" fontId="14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right" vertical="center"/>
    </xf>
    <xf numFmtId="181" fontId="13" fillId="0" borderId="11" xfId="33" applyNumberFormat="1" applyFont="1" applyBorder="1" applyAlignment="1">
      <alignment horizontal="right" vertical="center"/>
    </xf>
    <xf numFmtId="181" fontId="13" fillId="0" borderId="11" xfId="33" applyNumberFormat="1" applyFont="1" applyBorder="1" applyAlignment="1">
      <alignment horizontal="center" vertical="center"/>
    </xf>
    <xf numFmtId="10" fontId="13" fillId="0" borderId="11" xfId="39" applyNumberFormat="1" applyFont="1" applyBorder="1" applyAlignment="1">
      <alignment horizontal="right" vertical="center"/>
    </xf>
    <xf numFmtId="181" fontId="13" fillId="0" borderId="11" xfId="33" applyNumberFormat="1" applyFont="1" applyBorder="1" applyAlignment="1">
      <alignment horizontal="center"/>
    </xf>
    <xf numFmtId="181" fontId="13" fillId="7" borderId="11" xfId="33" applyNumberFormat="1" applyFont="1" applyFill="1" applyBorder="1" applyAlignment="1">
      <alignment horizontal="right" vertical="center"/>
    </xf>
    <xf numFmtId="181" fontId="13" fillId="7" borderId="11" xfId="33" applyNumberFormat="1" applyFont="1" applyFill="1" applyBorder="1" applyAlignment="1">
      <alignment horizontal="center" vertical="center"/>
    </xf>
    <xf numFmtId="10" fontId="13" fillId="7" borderId="11" xfId="39" applyNumberFormat="1" applyFont="1" applyFill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181" fontId="13" fillId="0" borderId="10" xfId="0" applyNumberFormat="1" applyFont="1" applyBorder="1" applyAlignment="1">
      <alignment horizontal="right" vertical="center"/>
    </xf>
    <xf numFmtId="181" fontId="15" fillId="6" borderId="11" xfId="33" applyNumberFormat="1" applyFont="1" applyFill="1" applyBorder="1" applyAlignment="1">
      <alignment horizontal="right" vertical="center"/>
    </xf>
    <xf numFmtId="181" fontId="15" fillId="6" borderId="11" xfId="0" applyNumberFormat="1" applyFont="1" applyFill="1" applyBorder="1" applyAlignment="1">
      <alignment horizontal="center" vertical="center"/>
    </xf>
    <xf numFmtId="10" fontId="15" fillId="6" borderId="11" xfId="39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1" fontId="13" fillId="6" borderId="11" xfId="33" applyNumberFormat="1" applyFont="1" applyFill="1" applyBorder="1" applyAlignment="1">
      <alignment horizontal="center" vertical="center"/>
    </xf>
    <xf numFmtId="181" fontId="13" fillId="6" borderId="11" xfId="0" applyNumberFormat="1" applyFont="1" applyFill="1" applyBorder="1" applyAlignment="1">
      <alignment horizontal="center" vertical="center"/>
    </xf>
    <xf numFmtId="10" fontId="13" fillId="6" borderId="11" xfId="39" applyNumberFormat="1" applyFont="1" applyFill="1" applyBorder="1" applyAlignment="1">
      <alignment horizontal="right" vertical="center"/>
    </xf>
    <xf numFmtId="0" fontId="63" fillId="33" borderId="12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12.00390625" style="0" customWidth="1"/>
    <col min="2" max="5" width="13.125" style="1" customWidth="1"/>
    <col min="6" max="7" width="9.50390625" style="1" customWidth="1"/>
  </cols>
  <sheetData>
    <row r="1" spans="1:7" s="2" customFormat="1" ht="30" customHeight="1">
      <c r="A1" s="71" t="s">
        <v>57</v>
      </c>
      <c r="B1" s="71"/>
      <c r="C1" s="71"/>
      <c r="D1" s="71"/>
      <c r="E1" s="71"/>
      <c r="F1" s="71"/>
      <c r="G1" s="71"/>
    </row>
    <row r="2" spans="1:7" s="2" customFormat="1" ht="22.5" customHeight="1">
      <c r="A2" s="21"/>
      <c r="B2" s="22"/>
      <c r="C2" s="22"/>
      <c r="D2" s="22"/>
      <c r="E2" s="22"/>
      <c r="F2" s="22"/>
      <c r="G2" s="22"/>
    </row>
    <row r="3" spans="1:7" s="2" customFormat="1" ht="19.5" customHeight="1">
      <c r="A3" s="72" t="s">
        <v>58</v>
      </c>
      <c r="B3" s="74" t="s">
        <v>59</v>
      </c>
      <c r="C3" s="75"/>
      <c r="D3" s="74" t="s">
        <v>60</v>
      </c>
      <c r="E3" s="75"/>
      <c r="F3" s="76" t="s">
        <v>61</v>
      </c>
      <c r="G3" s="75"/>
    </row>
    <row r="4" spans="1:7" s="2" customFormat="1" ht="19.5" customHeight="1">
      <c r="A4" s="73"/>
      <c r="B4" s="23" t="s">
        <v>62</v>
      </c>
      <c r="C4" s="24" t="s">
        <v>63</v>
      </c>
      <c r="D4" s="23" t="s">
        <v>62</v>
      </c>
      <c r="E4" s="24" t="s">
        <v>63</v>
      </c>
      <c r="F4" s="24" t="s">
        <v>64</v>
      </c>
      <c r="G4" s="24" t="s">
        <v>65</v>
      </c>
    </row>
    <row r="5" spans="1:7" s="2" customFormat="1" ht="24" customHeight="1">
      <c r="A5" s="25" t="s">
        <v>66</v>
      </c>
      <c r="B5" s="26">
        <v>1067059</v>
      </c>
      <c r="C5" s="26">
        <v>2589100</v>
      </c>
      <c r="D5" s="26">
        <v>846553</v>
      </c>
      <c r="E5" s="26">
        <v>2382200</v>
      </c>
      <c r="F5" s="27">
        <f aca="true" t="shared" si="0" ref="F5:F14">SUM(B5/D5-1)</f>
        <v>0.2604751267788312</v>
      </c>
      <c r="G5" s="27">
        <f aca="true" t="shared" si="1" ref="G5:G14">SUM(C5/E5-1)</f>
        <v>0.08685248929560907</v>
      </c>
    </row>
    <row r="6" spans="1:7" s="2" customFormat="1" ht="24" customHeight="1">
      <c r="A6" s="25" t="s">
        <v>0</v>
      </c>
      <c r="B6" s="28">
        <v>35381</v>
      </c>
      <c r="C6" s="28">
        <v>89100</v>
      </c>
      <c r="D6" s="28">
        <v>17963</v>
      </c>
      <c r="E6" s="28">
        <v>51000</v>
      </c>
      <c r="F6" s="27">
        <f>SUM(B6/D6-1)</f>
        <v>0.9696598563714303</v>
      </c>
      <c r="G6" s="27">
        <f t="shared" si="1"/>
        <v>0.7470588235294118</v>
      </c>
    </row>
    <row r="7" spans="1:7" s="2" customFormat="1" ht="24" customHeight="1">
      <c r="A7" s="25" t="s">
        <v>1</v>
      </c>
      <c r="B7" s="26">
        <v>57</v>
      </c>
      <c r="C7" s="26">
        <v>1600</v>
      </c>
      <c r="D7" s="26">
        <v>209</v>
      </c>
      <c r="E7" s="26">
        <v>7300</v>
      </c>
      <c r="F7" s="27">
        <f t="shared" si="0"/>
        <v>-0.7272727272727273</v>
      </c>
      <c r="G7" s="27">
        <f t="shared" si="1"/>
        <v>-0.7808219178082192</v>
      </c>
    </row>
    <row r="8" spans="1:7" s="2" customFormat="1" ht="24" customHeight="1">
      <c r="A8" s="25" t="s">
        <v>2</v>
      </c>
      <c r="B8" s="28">
        <v>5747</v>
      </c>
      <c r="C8" s="28">
        <v>31400</v>
      </c>
      <c r="D8" s="28">
        <v>11545</v>
      </c>
      <c r="E8" s="28">
        <v>73900</v>
      </c>
      <c r="F8" s="27">
        <f>SUM(B8/D8-1)</f>
        <v>-0.5022087483759203</v>
      </c>
      <c r="G8" s="27">
        <f t="shared" si="1"/>
        <v>-0.5751014884979702</v>
      </c>
    </row>
    <row r="9" spans="1:7" s="2" customFormat="1" ht="24" customHeight="1">
      <c r="A9" s="25" t="s">
        <v>3</v>
      </c>
      <c r="B9" s="26">
        <v>0</v>
      </c>
      <c r="C9" s="26">
        <v>0</v>
      </c>
      <c r="D9" s="26">
        <v>4991</v>
      </c>
      <c r="E9" s="26">
        <v>15300</v>
      </c>
      <c r="F9" s="29">
        <v>0</v>
      </c>
      <c r="G9" s="29">
        <v>0</v>
      </c>
    </row>
    <row r="10" spans="1:7" s="2" customFormat="1" ht="24" customHeight="1">
      <c r="A10" s="25" t="s">
        <v>67</v>
      </c>
      <c r="B10" s="28">
        <v>142428</v>
      </c>
      <c r="C10" s="28">
        <v>317900</v>
      </c>
      <c r="D10" s="28">
        <v>467228</v>
      </c>
      <c r="E10" s="28">
        <v>1226300</v>
      </c>
      <c r="F10" s="27">
        <f t="shared" si="0"/>
        <v>-0.6951638172369807</v>
      </c>
      <c r="G10" s="27">
        <f t="shared" si="1"/>
        <v>-0.7407649025523934</v>
      </c>
    </row>
    <row r="11" spans="1:7" s="2" customFormat="1" ht="24" customHeight="1">
      <c r="A11" s="25" t="s">
        <v>68</v>
      </c>
      <c r="B11" s="26">
        <v>0</v>
      </c>
      <c r="C11" s="26">
        <v>0</v>
      </c>
      <c r="D11" s="26">
        <v>0</v>
      </c>
      <c r="E11" s="26">
        <v>0</v>
      </c>
      <c r="F11" s="29">
        <v>0</v>
      </c>
      <c r="G11" s="29">
        <v>0</v>
      </c>
    </row>
    <row r="12" spans="1:7" s="2" customFormat="1" ht="24" customHeight="1">
      <c r="A12" s="25" t="s">
        <v>4</v>
      </c>
      <c r="B12" s="26">
        <v>63067</v>
      </c>
      <c r="C12" s="26">
        <v>329100</v>
      </c>
      <c r="D12" s="26">
        <v>38816</v>
      </c>
      <c r="E12" s="26">
        <v>253800</v>
      </c>
      <c r="F12" s="27">
        <f t="shared" si="0"/>
        <v>0.6247681368507831</v>
      </c>
      <c r="G12" s="27">
        <f t="shared" si="1"/>
        <v>0.29669030732860513</v>
      </c>
    </row>
    <row r="13" spans="1:7" s="2" customFormat="1" ht="24" customHeight="1">
      <c r="A13" s="25" t="s">
        <v>5</v>
      </c>
      <c r="B13" s="26">
        <v>212018</v>
      </c>
      <c r="C13" s="26">
        <v>524000</v>
      </c>
      <c r="D13" s="26">
        <v>105462</v>
      </c>
      <c r="E13" s="26">
        <v>251100</v>
      </c>
      <c r="F13" s="27">
        <f t="shared" si="0"/>
        <v>1.0103734046386377</v>
      </c>
      <c r="G13" s="27">
        <f t="shared" si="1"/>
        <v>1.0868180007964954</v>
      </c>
    </row>
    <row r="14" spans="1:7" s="12" customFormat="1" ht="24" customHeight="1">
      <c r="A14" s="32" t="s">
        <v>7</v>
      </c>
      <c r="B14" s="33">
        <f>SUM(B5:B13)</f>
        <v>1525757</v>
      </c>
      <c r="C14" s="33">
        <f>SUM(C5:C13)</f>
        <v>3882200</v>
      </c>
      <c r="D14" s="33">
        <f>SUM(D5:D13)</f>
        <v>1492767</v>
      </c>
      <c r="E14" s="33">
        <f>SUM(E5:E13)</f>
        <v>4260900</v>
      </c>
      <c r="F14" s="34">
        <f t="shared" si="0"/>
        <v>0.022099899046535754</v>
      </c>
      <c r="G14" s="34">
        <f t="shared" si="1"/>
        <v>-0.08887793658616727</v>
      </c>
    </row>
    <row r="15" spans="1:7" s="12" customFormat="1" ht="24" customHeight="1">
      <c r="A15" s="25" t="s">
        <v>69</v>
      </c>
      <c r="B15" s="26">
        <v>0</v>
      </c>
      <c r="C15" s="26">
        <v>0</v>
      </c>
      <c r="D15" s="26">
        <v>0</v>
      </c>
      <c r="E15" s="26">
        <v>0</v>
      </c>
      <c r="F15" s="29">
        <v>0</v>
      </c>
      <c r="G15" s="29">
        <v>0</v>
      </c>
    </row>
    <row r="16" spans="1:7" s="12" customFormat="1" ht="24" customHeight="1">
      <c r="A16" s="32" t="s">
        <v>8</v>
      </c>
      <c r="B16" s="30">
        <f>SUM(B15)</f>
        <v>0</v>
      </c>
      <c r="C16" s="30">
        <f>SUM(C15)</f>
        <v>0</v>
      </c>
      <c r="D16" s="30">
        <f>SUM(D15)</f>
        <v>0</v>
      </c>
      <c r="E16" s="30">
        <f>SUM(E15)</f>
        <v>0</v>
      </c>
      <c r="F16" s="29">
        <f>SUM(F15:F15)</f>
        <v>0</v>
      </c>
      <c r="G16" s="29">
        <f>SUM(G15:G15)</f>
        <v>0</v>
      </c>
    </row>
    <row r="17" spans="1:7" s="2" customFormat="1" ht="24" customHeight="1">
      <c r="A17" s="31" t="s">
        <v>70</v>
      </c>
      <c r="B17" s="26">
        <v>1014</v>
      </c>
      <c r="C17" s="26">
        <v>7900</v>
      </c>
      <c r="D17" s="26">
        <v>0</v>
      </c>
      <c r="E17" s="26">
        <v>0</v>
      </c>
      <c r="F17" s="29">
        <f>SUM(F16:F16)</f>
        <v>0</v>
      </c>
      <c r="G17" s="29">
        <f>SUM(G16:G16)</f>
        <v>0</v>
      </c>
    </row>
    <row r="18" spans="1:7" s="2" customFormat="1" ht="24" customHeight="1">
      <c r="A18" s="31" t="s">
        <v>71</v>
      </c>
      <c r="B18" s="26">
        <v>0</v>
      </c>
      <c r="C18" s="26">
        <v>0</v>
      </c>
      <c r="D18" s="26">
        <v>219</v>
      </c>
      <c r="E18" s="26">
        <v>6300</v>
      </c>
      <c r="F18" s="29">
        <v>0</v>
      </c>
      <c r="G18" s="29">
        <v>0</v>
      </c>
    </row>
    <row r="19" spans="1:7" s="2" customFormat="1" ht="24" customHeight="1">
      <c r="A19" s="31" t="s">
        <v>72</v>
      </c>
      <c r="B19" s="26">
        <v>0</v>
      </c>
      <c r="C19" s="26">
        <v>0</v>
      </c>
      <c r="D19" s="26">
        <v>2</v>
      </c>
      <c r="E19" s="26">
        <v>0</v>
      </c>
      <c r="F19" s="29">
        <v>0</v>
      </c>
      <c r="G19" s="29">
        <v>0</v>
      </c>
    </row>
    <row r="20" spans="1:7" s="2" customFormat="1" ht="24" customHeight="1">
      <c r="A20" s="31" t="s">
        <v>73</v>
      </c>
      <c r="B20" s="26">
        <v>0</v>
      </c>
      <c r="C20" s="26">
        <v>0</v>
      </c>
      <c r="D20" s="26">
        <v>0</v>
      </c>
      <c r="E20" s="26">
        <v>0</v>
      </c>
      <c r="F20" s="29">
        <f>SUM(F19:F19)</f>
        <v>0</v>
      </c>
      <c r="G20" s="29">
        <f>SUM(G19:G19)</f>
        <v>0</v>
      </c>
    </row>
    <row r="21" spans="1:7" s="12" customFormat="1" ht="24" customHeight="1">
      <c r="A21" s="32" t="s">
        <v>9</v>
      </c>
      <c r="B21" s="33">
        <f>SUM(B17:B20)</f>
        <v>1014</v>
      </c>
      <c r="C21" s="33">
        <f>SUM(C17:C20)</f>
        <v>7900</v>
      </c>
      <c r="D21" s="33">
        <f>SUM(D17:D20)</f>
        <v>221</v>
      </c>
      <c r="E21" s="33">
        <f>SUM(E17:E20)</f>
        <v>6300</v>
      </c>
      <c r="F21" s="34">
        <f>SUM(B21/D21-1)</f>
        <v>3.5882352941176467</v>
      </c>
      <c r="G21" s="34">
        <f>SUM(C21/E21-1)</f>
        <v>0.25396825396825395</v>
      </c>
    </row>
    <row r="22" spans="1:7" s="2" customFormat="1" ht="19.5" customHeight="1">
      <c r="A22" s="25" t="s">
        <v>74</v>
      </c>
      <c r="B22" s="26">
        <v>0</v>
      </c>
      <c r="C22" s="26">
        <v>0</v>
      </c>
      <c r="D22" s="26">
        <v>0</v>
      </c>
      <c r="E22" s="26">
        <v>0</v>
      </c>
      <c r="F22" s="29">
        <v>0</v>
      </c>
      <c r="G22" s="29">
        <v>0</v>
      </c>
    </row>
    <row r="23" spans="1:7" s="2" customFormat="1" ht="24" customHeight="1">
      <c r="A23" s="35" t="s">
        <v>11</v>
      </c>
      <c r="B23" s="30">
        <f>SUM(B22)</f>
        <v>0</v>
      </c>
      <c r="C23" s="30">
        <f>SUM(C22)</f>
        <v>0</v>
      </c>
      <c r="D23" s="30">
        <f>SUM(D22)</f>
        <v>0</v>
      </c>
      <c r="E23" s="30">
        <f>SUM(E22)</f>
        <v>0</v>
      </c>
      <c r="F23" s="29">
        <f aca="true" t="shared" si="2" ref="F23:G25">SUM(F22:F22)</f>
        <v>0</v>
      </c>
      <c r="G23" s="29">
        <f t="shared" si="2"/>
        <v>0</v>
      </c>
    </row>
    <row r="24" spans="1:7" s="2" customFormat="1" ht="24" customHeight="1">
      <c r="A24" s="25" t="s">
        <v>10</v>
      </c>
      <c r="B24" s="26">
        <v>0</v>
      </c>
      <c r="C24" s="26">
        <v>0</v>
      </c>
      <c r="D24" s="26">
        <v>0</v>
      </c>
      <c r="E24" s="26">
        <v>0</v>
      </c>
      <c r="F24" s="29">
        <f t="shared" si="2"/>
        <v>0</v>
      </c>
      <c r="G24" s="29">
        <f t="shared" si="2"/>
        <v>0</v>
      </c>
    </row>
    <row r="25" spans="1:7" s="12" customFormat="1" ht="24" customHeight="1">
      <c r="A25" s="32" t="s">
        <v>12</v>
      </c>
      <c r="B25" s="26">
        <f>SUM(B24:B24)</f>
        <v>0</v>
      </c>
      <c r="C25" s="26">
        <f>SUM(C24:C24)</f>
        <v>0</v>
      </c>
      <c r="D25" s="26">
        <f>SUM(D24:D24)</f>
        <v>0</v>
      </c>
      <c r="E25" s="26">
        <f>SUM(E24:E24)</f>
        <v>0</v>
      </c>
      <c r="F25" s="29">
        <f t="shared" si="2"/>
        <v>0</v>
      </c>
      <c r="G25" s="29">
        <f t="shared" si="2"/>
        <v>0</v>
      </c>
    </row>
    <row r="26" spans="1:7" s="2" customFormat="1" ht="24" customHeight="1">
      <c r="A26" s="25" t="s">
        <v>75</v>
      </c>
      <c r="B26" s="26">
        <v>0</v>
      </c>
      <c r="C26" s="26">
        <v>0</v>
      </c>
      <c r="D26" s="26">
        <v>0</v>
      </c>
      <c r="E26" s="26">
        <v>0</v>
      </c>
      <c r="F26" s="29">
        <v>0</v>
      </c>
      <c r="G26" s="29">
        <v>0</v>
      </c>
    </row>
    <row r="27" spans="1:7" s="12" customFormat="1" ht="24" customHeight="1">
      <c r="A27" s="32" t="s">
        <v>26</v>
      </c>
      <c r="B27" s="26">
        <f>SUM(B26)</f>
        <v>0</v>
      </c>
      <c r="C27" s="26">
        <f>SUM(C26)</f>
        <v>0</v>
      </c>
      <c r="D27" s="26">
        <f>SUM(D26)</f>
        <v>0</v>
      </c>
      <c r="E27" s="26">
        <f>SUM(E26)</f>
        <v>0</v>
      </c>
      <c r="F27" s="29">
        <v>0</v>
      </c>
      <c r="G27" s="29">
        <v>0</v>
      </c>
    </row>
    <row r="28" spans="1:7" s="14" customFormat="1" ht="31.5" customHeight="1">
      <c r="A28" s="36" t="s">
        <v>20</v>
      </c>
      <c r="B28" s="37">
        <f>SUM(B27,B25,B23,B21,B16,B14)</f>
        <v>1526771</v>
      </c>
      <c r="C28" s="37">
        <f>SUM(C27,C25,C23,C21,C14,C16)</f>
        <v>3890100</v>
      </c>
      <c r="D28" s="37">
        <f>SUM(D27,D25,D23,D21,D16,D14)</f>
        <v>1492988</v>
      </c>
      <c r="E28" s="37">
        <f>SUM(E27,E25,E23,E21,E14,E16)</f>
        <v>4267200</v>
      </c>
      <c r="F28" s="34">
        <f>SUM(B28/D28-1)</f>
        <v>0.022627777316361453</v>
      </c>
      <c r="G28" s="34">
        <f>SUM(C28/E28-1)</f>
        <v>-0.08837176602924635</v>
      </c>
    </row>
    <row r="29" spans="2:7" s="2" customFormat="1" ht="15.75">
      <c r="B29" s="3"/>
      <c r="C29" s="3"/>
      <c r="D29" s="3"/>
      <c r="E29" s="3"/>
      <c r="F29" s="3"/>
      <c r="G29" s="3"/>
    </row>
    <row r="30" spans="2:7" s="2" customFormat="1" ht="15.75">
      <c r="B30" s="3"/>
      <c r="C30" s="3"/>
      <c r="D30" s="3"/>
      <c r="E30" s="3"/>
      <c r="F30" s="3"/>
      <c r="G30" s="3"/>
    </row>
    <row r="31" spans="2:7" s="2" customFormat="1" ht="15.75">
      <c r="B31" s="3"/>
      <c r="C31" s="3"/>
      <c r="D31" s="3"/>
      <c r="E31" s="3"/>
      <c r="F31" s="3"/>
      <c r="G31" s="3"/>
    </row>
    <row r="32" spans="2:7" s="2" customFormat="1" ht="15.75">
      <c r="B32" s="3"/>
      <c r="C32" s="3"/>
      <c r="D32" s="3"/>
      <c r="E32" s="3"/>
      <c r="F32" s="3"/>
      <c r="G32" s="3"/>
    </row>
    <row r="33" spans="6:7" s="2" customFormat="1" ht="15.75">
      <c r="F33" s="3"/>
      <c r="G33" s="3"/>
    </row>
    <row r="34" spans="6:7" s="2" customFormat="1" ht="15.75">
      <c r="F34" s="3"/>
      <c r="G34" s="3"/>
    </row>
    <row r="35" spans="6:7" s="2" customFormat="1" ht="15.75">
      <c r="F35" s="3"/>
      <c r="G35" s="3"/>
    </row>
    <row r="36" spans="6:7" s="2" customFormat="1" ht="15.75">
      <c r="F36" s="3"/>
      <c r="G36" s="3"/>
    </row>
    <row r="37" spans="6:7" s="2" customFormat="1" ht="15.75">
      <c r="F37" s="3"/>
      <c r="G37" s="3"/>
    </row>
    <row r="38" spans="6:7" s="2" customFormat="1" ht="15.75">
      <c r="F38" s="3"/>
      <c r="G38" s="3"/>
    </row>
    <row r="39" spans="6:7" s="2" customFormat="1" ht="15.75">
      <c r="F39" s="3"/>
      <c r="G39" s="3"/>
    </row>
    <row r="40" spans="6:7" s="2" customFormat="1" ht="15.75">
      <c r="F40" s="3"/>
      <c r="G40" s="3"/>
    </row>
    <row r="41" spans="6:7" s="2" customFormat="1" ht="15.75">
      <c r="F41" s="3"/>
      <c r="G41" s="3"/>
    </row>
    <row r="42" spans="6:7" s="2" customFormat="1" ht="15.75">
      <c r="F42" s="3"/>
      <c r="G42" s="3"/>
    </row>
    <row r="43" spans="6:7" s="2" customFormat="1" ht="15.75">
      <c r="F43" s="3"/>
      <c r="G43" s="3"/>
    </row>
    <row r="44" spans="6:7" s="2" customFormat="1" ht="15.75">
      <c r="F44" s="3"/>
      <c r="G44" s="3"/>
    </row>
    <row r="45" spans="6:7" s="2" customFormat="1" ht="15.75">
      <c r="F45" s="3"/>
      <c r="G45" s="3"/>
    </row>
    <row r="46" spans="6:7" s="2" customFormat="1" ht="15.75">
      <c r="F46" s="3"/>
      <c r="G46" s="3"/>
    </row>
    <row r="47" spans="6:7" s="2" customFormat="1" ht="15.75">
      <c r="F47" s="3"/>
      <c r="G47" s="3"/>
    </row>
    <row r="48" spans="6:7" s="2" customFormat="1" ht="15.75">
      <c r="F48" s="3"/>
      <c r="G48" s="3"/>
    </row>
    <row r="49" spans="6:7" s="2" customFormat="1" ht="15.75"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1" width="18.00390625" style="0" customWidth="1"/>
    <col min="2" max="5" width="14.375" style="1" customWidth="1"/>
    <col min="6" max="7" width="9.625" style="1" customWidth="1"/>
  </cols>
  <sheetData>
    <row r="1" spans="1:7" s="2" customFormat="1" ht="30" customHeight="1">
      <c r="A1" s="77" t="s">
        <v>110</v>
      </c>
      <c r="B1" s="77"/>
      <c r="C1" s="77"/>
      <c r="D1" s="77"/>
      <c r="E1" s="77"/>
      <c r="F1" s="77"/>
      <c r="G1" s="77"/>
    </row>
    <row r="2" spans="2:7" s="2" customFormat="1" ht="15.75">
      <c r="B2" s="3"/>
      <c r="C2" s="3"/>
      <c r="D2" s="3"/>
      <c r="E2" s="3"/>
      <c r="F2" s="3"/>
      <c r="G2" s="3"/>
    </row>
    <row r="3" spans="1:7" s="2" customFormat="1" ht="19.5" customHeight="1">
      <c r="A3" s="78" t="s">
        <v>14</v>
      </c>
      <c r="B3" s="80" t="s">
        <v>112</v>
      </c>
      <c r="C3" s="81"/>
      <c r="D3" s="80" t="s">
        <v>111</v>
      </c>
      <c r="E3" s="81"/>
      <c r="F3" s="82" t="s">
        <v>13</v>
      </c>
      <c r="G3" s="81"/>
    </row>
    <row r="4" spans="1:7" s="2" customFormat="1" ht="19.5" customHeight="1">
      <c r="A4" s="79"/>
      <c r="B4" s="4" t="s">
        <v>15</v>
      </c>
      <c r="C4" s="5" t="s">
        <v>16</v>
      </c>
      <c r="D4" s="4" t="s">
        <v>15</v>
      </c>
      <c r="E4" s="5" t="s">
        <v>16</v>
      </c>
      <c r="F4" s="5" t="s">
        <v>17</v>
      </c>
      <c r="G4" s="5" t="s">
        <v>18</v>
      </c>
    </row>
    <row r="5" spans="1:7" s="2" customFormat="1" ht="19.5" customHeight="1">
      <c r="A5" s="8" t="s">
        <v>21</v>
      </c>
      <c r="B5" s="6">
        <v>9160697</v>
      </c>
      <c r="C5" s="6">
        <v>22799300</v>
      </c>
      <c r="D5" s="6">
        <v>9271670</v>
      </c>
      <c r="E5" s="6">
        <v>26171300</v>
      </c>
      <c r="F5" s="13">
        <f>SUM(B5/D5-1)</f>
        <v>-0.01196904117596942</v>
      </c>
      <c r="G5" s="13">
        <f aca="true" t="shared" si="0" ref="G5:G14">SUM(C5/E5-1)</f>
        <v>-0.12884342772426283</v>
      </c>
    </row>
    <row r="6" spans="1:7" s="2" customFormat="1" ht="19.5" customHeight="1">
      <c r="A6" s="8" t="s">
        <v>0</v>
      </c>
      <c r="B6" s="6">
        <v>634864</v>
      </c>
      <c r="C6" s="6">
        <v>1506400</v>
      </c>
      <c r="D6" s="18">
        <v>508406</v>
      </c>
      <c r="E6" s="18">
        <v>1394300</v>
      </c>
      <c r="F6" s="13">
        <f>SUM(B6/D6-1)</f>
        <v>0.24873427929646774</v>
      </c>
      <c r="G6" s="13">
        <f t="shared" si="0"/>
        <v>0.0803987664060819</v>
      </c>
    </row>
    <row r="7" spans="1:7" s="2" customFormat="1" ht="19.5" customHeight="1">
      <c r="A7" s="8" t="s">
        <v>1</v>
      </c>
      <c r="B7" s="6">
        <v>3150</v>
      </c>
      <c r="C7" s="6">
        <v>109200</v>
      </c>
      <c r="D7" s="6">
        <v>4791</v>
      </c>
      <c r="E7" s="6">
        <v>111400</v>
      </c>
      <c r="F7" s="13">
        <f aca="true" t="shared" si="1" ref="F7:G21">SUM(B7/D7-1)</f>
        <v>-0.3425172197871008</v>
      </c>
      <c r="G7" s="13">
        <f t="shared" si="0"/>
        <v>-0.019748653500897717</v>
      </c>
    </row>
    <row r="8" spans="1:7" s="2" customFormat="1" ht="19.5" customHeight="1">
      <c r="A8" s="8" t="s">
        <v>2</v>
      </c>
      <c r="B8" s="6">
        <v>127194</v>
      </c>
      <c r="C8" s="6">
        <v>736800</v>
      </c>
      <c r="D8" s="18">
        <v>183517</v>
      </c>
      <c r="E8" s="18">
        <v>1105800</v>
      </c>
      <c r="F8" s="13">
        <f t="shared" si="1"/>
        <v>-0.30690889672346433</v>
      </c>
      <c r="G8" s="13">
        <f t="shared" si="0"/>
        <v>-0.33369506239826374</v>
      </c>
    </row>
    <row r="9" spans="1:7" s="2" customFormat="1" ht="19.5" customHeight="1">
      <c r="A9" s="8" t="s">
        <v>3</v>
      </c>
      <c r="B9" s="6">
        <v>61696</v>
      </c>
      <c r="C9" s="6">
        <v>166900</v>
      </c>
      <c r="D9" s="18">
        <v>31775</v>
      </c>
      <c r="E9" s="18">
        <v>96800</v>
      </c>
      <c r="F9" s="13">
        <f t="shared" si="1"/>
        <v>0.9416522423288749</v>
      </c>
      <c r="G9" s="13">
        <f t="shared" si="0"/>
        <v>0.7241735537190082</v>
      </c>
    </row>
    <row r="10" spans="1:7" s="2" customFormat="1" ht="19.5" customHeight="1">
      <c r="A10" s="8" t="s">
        <v>22</v>
      </c>
      <c r="B10" s="6">
        <v>3484868</v>
      </c>
      <c r="C10" s="6">
        <v>8655500</v>
      </c>
      <c r="D10" s="18">
        <v>6279144</v>
      </c>
      <c r="E10" s="18">
        <v>15470500</v>
      </c>
      <c r="F10" s="13">
        <f t="shared" si="1"/>
        <v>-0.44500906492986947</v>
      </c>
      <c r="G10" s="13">
        <f t="shared" si="0"/>
        <v>-0.440515820432436</v>
      </c>
    </row>
    <row r="11" spans="1:7" s="2" customFormat="1" ht="19.5" customHeight="1">
      <c r="A11" s="8" t="s">
        <v>92</v>
      </c>
      <c r="B11" s="6">
        <v>45</v>
      </c>
      <c r="C11" s="6">
        <v>2800</v>
      </c>
      <c r="D11" s="18">
        <v>0</v>
      </c>
      <c r="E11" s="18">
        <v>0</v>
      </c>
      <c r="F11" s="18">
        <v>0</v>
      </c>
      <c r="G11" s="18">
        <v>0</v>
      </c>
    </row>
    <row r="12" spans="1:7" s="2" customFormat="1" ht="19.5" customHeight="1">
      <c r="A12" s="8" t="s">
        <v>19</v>
      </c>
      <c r="B12" s="6">
        <v>517956</v>
      </c>
      <c r="C12" s="6">
        <v>1618500</v>
      </c>
      <c r="D12" s="6">
        <v>6187</v>
      </c>
      <c r="E12" s="6">
        <v>47600</v>
      </c>
      <c r="F12" s="13">
        <f t="shared" si="1"/>
        <v>82.71682560206885</v>
      </c>
      <c r="G12" s="13">
        <f t="shared" si="0"/>
        <v>33.002100840336134</v>
      </c>
    </row>
    <row r="13" spans="1:7" s="2" customFormat="1" ht="19.5" customHeight="1">
      <c r="A13" s="8" t="s">
        <v>4</v>
      </c>
      <c r="B13" s="6">
        <v>393474</v>
      </c>
      <c r="C13" s="6">
        <v>2681800</v>
      </c>
      <c r="D13" s="6">
        <v>452404</v>
      </c>
      <c r="E13" s="6">
        <v>3140900</v>
      </c>
      <c r="F13" s="13">
        <f t="shared" si="1"/>
        <v>-0.13025967940159677</v>
      </c>
      <c r="G13" s="13">
        <f t="shared" si="0"/>
        <v>-0.14616829571142032</v>
      </c>
    </row>
    <row r="14" spans="1:7" s="2" customFormat="1" ht="24" customHeight="1">
      <c r="A14" s="8" t="s">
        <v>5</v>
      </c>
      <c r="B14" s="6">
        <v>3160298</v>
      </c>
      <c r="C14" s="6">
        <v>8462500</v>
      </c>
      <c r="D14" s="6">
        <v>2436848</v>
      </c>
      <c r="E14" s="6">
        <v>6003100</v>
      </c>
      <c r="F14" s="13">
        <f t="shared" si="1"/>
        <v>0.29687941143641283</v>
      </c>
      <c r="G14" s="13">
        <f t="shared" si="0"/>
        <v>0.4096883276973564</v>
      </c>
    </row>
    <row r="15" spans="1:7" s="2" customFormat="1" ht="24" customHeight="1">
      <c r="A15" s="8" t="s">
        <v>7</v>
      </c>
      <c r="B15" s="6">
        <f>SUM(B5:B14)</f>
        <v>17544242</v>
      </c>
      <c r="C15" s="6">
        <f>SUM(C5:C14)</f>
        <v>46739700</v>
      </c>
      <c r="D15" s="6">
        <f>SUM(D5:D14)</f>
        <v>19174742</v>
      </c>
      <c r="E15" s="6">
        <f>SUM(E5:E14)</f>
        <v>53541700</v>
      </c>
      <c r="F15" s="13">
        <f t="shared" si="1"/>
        <v>-0.08503373865473651</v>
      </c>
      <c r="G15" s="13">
        <f t="shared" si="1"/>
        <v>-0.1270411660444103</v>
      </c>
    </row>
    <row r="16" spans="1:7" s="2" customFormat="1" ht="24" customHeight="1">
      <c r="A16" s="8" t="s">
        <v>6</v>
      </c>
      <c r="B16" s="6">
        <v>17371</v>
      </c>
      <c r="C16" s="6">
        <v>110000</v>
      </c>
      <c r="D16" s="7">
        <v>5142</v>
      </c>
      <c r="E16" s="7">
        <v>76000</v>
      </c>
      <c r="F16" s="13">
        <f t="shared" si="1"/>
        <v>2.3782574873590043</v>
      </c>
      <c r="G16" s="13">
        <f t="shared" si="1"/>
        <v>0.44736842105263164</v>
      </c>
    </row>
    <row r="17" spans="1:7" s="2" customFormat="1" ht="24" customHeight="1">
      <c r="A17" s="8" t="s">
        <v>8</v>
      </c>
      <c r="B17" s="6">
        <f>SUM(B16:B16)</f>
        <v>17371</v>
      </c>
      <c r="C17" s="6">
        <f>SUM(C16:C16)</f>
        <v>110000</v>
      </c>
      <c r="D17" s="6">
        <f>SUM(D16:D16)</f>
        <v>5142</v>
      </c>
      <c r="E17" s="6">
        <f>SUM(E16:E16)</f>
        <v>76000</v>
      </c>
      <c r="F17" s="13">
        <f t="shared" si="1"/>
        <v>2.3782574873590043</v>
      </c>
      <c r="G17" s="13">
        <f t="shared" si="1"/>
        <v>0.44736842105263164</v>
      </c>
    </row>
    <row r="18" spans="1:7" s="2" customFormat="1" ht="19.5" customHeight="1">
      <c r="A18" s="8" t="s">
        <v>52</v>
      </c>
      <c r="B18" s="6">
        <v>0</v>
      </c>
      <c r="C18" s="6">
        <v>0</v>
      </c>
      <c r="D18" s="7">
        <v>3</v>
      </c>
      <c r="E18" s="7">
        <v>100</v>
      </c>
      <c r="F18" s="13">
        <f aca="true" t="shared" si="2" ref="F18:G20">SUM(B18/D18-1)</f>
        <v>-1</v>
      </c>
      <c r="G18" s="13">
        <f t="shared" si="2"/>
        <v>-1</v>
      </c>
    </row>
    <row r="19" spans="1:7" s="2" customFormat="1" ht="19.5" customHeight="1">
      <c r="A19" s="8" t="s">
        <v>23</v>
      </c>
      <c r="B19" s="6">
        <v>394</v>
      </c>
      <c r="C19" s="6">
        <v>35200</v>
      </c>
      <c r="D19" s="6">
        <v>35</v>
      </c>
      <c r="E19" s="6">
        <v>8100</v>
      </c>
      <c r="F19" s="13">
        <f t="shared" si="2"/>
        <v>10.257142857142858</v>
      </c>
      <c r="G19" s="13">
        <f t="shared" si="2"/>
        <v>3.3456790123456788</v>
      </c>
    </row>
    <row r="20" spans="1:7" s="2" customFormat="1" ht="19.5" customHeight="1">
      <c r="A20" s="8" t="s">
        <v>45</v>
      </c>
      <c r="B20" s="6">
        <v>2047</v>
      </c>
      <c r="C20" s="6">
        <v>16300</v>
      </c>
      <c r="D20" s="6">
        <v>2428</v>
      </c>
      <c r="E20" s="6">
        <v>16500</v>
      </c>
      <c r="F20" s="13">
        <f t="shared" si="2"/>
        <v>-0.15691927512355852</v>
      </c>
      <c r="G20" s="13">
        <f t="shared" si="2"/>
        <v>-0.012121212121212088</v>
      </c>
    </row>
    <row r="21" spans="1:7" s="2" customFormat="1" ht="19.5" customHeight="1">
      <c r="A21" s="9" t="s">
        <v>24</v>
      </c>
      <c r="B21" s="6">
        <v>1557</v>
      </c>
      <c r="C21" s="6">
        <v>58000</v>
      </c>
      <c r="D21" s="6">
        <v>1607</v>
      </c>
      <c r="E21" s="6">
        <v>52900</v>
      </c>
      <c r="F21" s="13">
        <f t="shared" si="1"/>
        <v>-0.031113876789047867</v>
      </c>
      <c r="G21" s="13">
        <f t="shared" si="1"/>
        <v>0.0964083175803403</v>
      </c>
    </row>
    <row r="22" spans="1:7" s="2" customFormat="1" ht="19.5" customHeight="1">
      <c r="A22" s="8" t="s">
        <v>36</v>
      </c>
      <c r="B22" s="6">
        <v>0</v>
      </c>
      <c r="C22" s="6">
        <v>0</v>
      </c>
      <c r="D22" s="6">
        <v>114</v>
      </c>
      <c r="E22" s="6">
        <v>3900</v>
      </c>
      <c r="F22" s="13">
        <f aca="true" t="shared" si="3" ref="F22:G25">SUM(B22/D22-1)</f>
        <v>-1</v>
      </c>
      <c r="G22" s="13">
        <f t="shared" si="3"/>
        <v>-1</v>
      </c>
    </row>
    <row r="23" spans="1:7" s="2" customFormat="1" ht="19.5" customHeight="1">
      <c r="A23" s="8" t="s">
        <v>56</v>
      </c>
      <c r="B23" s="6">
        <v>0</v>
      </c>
      <c r="C23" s="6">
        <v>0</v>
      </c>
      <c r="D23" s="6">
        <v>720</v>
      </c>
      <c r="E23" s="6">
        <v>14900</v>
      </c>
      <c r="F23" s="13">
        <f t="shared" si="3"/>
        <v>-1</v>
      </c>
      <c r="G23" s="13">
        <f t="shared" si="3"/>
        <v>-1</v>
      </c>
    </row>
    <row r="24" spans="1:7" s="2" customFormat="1" ht="24" customHeight="1">
      <c r="A24" s="8" t="s">
        <v>49</v>
      </c>
      <c r="B24" s="6">
        <v>0</v>
      </c>
      <c r="C24" s="6">
        <v>0</v>
      </c>
      <c r="D24" s="6">
        <v>142</v>
      </c>
      <c r="E24" s="6">
        <v>3200</v>
      </c>
      <c r="F24" s="13">
        <f t="shared" si="3"/>
        <v>-1</v>
      </c>
      <c r="G24" s="13">
        <f t="shared" si="3"/>
        <v>-1</v>
      </c>
    </row>
    <row r="25" spans="1:7" s="2" customFormat="1" ht="19.5" customHeight="1">
      <c r="A25" s="8" t="s">
        <v>9</v>
      </c>
      <c r="B25" s="6">
        <f>SUM(B18:B24)</f>
        <v>3998</v>
      </c>
      <c r="C25" s="6">
        <f>SUM(C18:C24)</f>
        <v>109500</v>
      </c>
      <c r="D25" s="6">
        <f>SUM(D18:D24)</f>
        <v>5049</v>
      </c>
      <c r="E25" s="6">
        <f>SUM(E18:E24)</f>
        <v>99600</v>
      </c>
      <c r="F25" s="13">
        <f t="shared" si="3"/>
        <v>-0.20816003168944341</v>
      </c>
      <c r="G25" s="13">
        <f t="shared" si="3"/>
        <v>0.09939759036144569</v>
      </c>
    </row>
    <row r="26" spans="1:7" s="2" customFormat="1" ht="19.5" customHeight="1">
      <c r="A26" s="8" t="s">
        <v>25</v>
      </c>
      <c r="B26" s="6">
        <v>15</v>
      </c>
      <c r="C26" s="6">
        <v>300</v>
      </c>
      <c r="D26" s="7">
        <v>14909</v>
      </c>
      <c r="E26" s="7">
        <v>111500</v>
      </c>
      <c r="F26" s="13">
        <f aca="true" t="shared" si="4" ref="F26:F35">SUM(B26/D26-1)</f>
        <v>-0.9989938963042457</v>
      </c>
      <c r="G26" s="13">
        <f aca="true" t="shared" si="5" ref="G26:G35">SUM(C26/E26-1)</f>
        <v>-0.9973094170403587</v>
      </c>
    </row>
    <row r="27" spans="1:7" s="2" customFormat="1" ht="24" customHeight="1">
      <c r="A27" s="8" t="s">
        <v>113</v>
      </c>
      <c r="B27" s="6">
        <v>246</v>
      </c>
      <c r="C27" s="6">
        <v>300</v>
      </c>
      <c r="D27" s="7">
        <v>0</v>
      </c>
      <c r="E27" s="7">
        <v>0</v>
      </c>
      <c r="F27" s="7">
        <v>0</v>
      </c>
      <c r="G27" s="7">
        <v>0</v>
      </c>
    </row>
    <row r="28" spans="1:7" s="2" customFormat="1" ht="19.5" customHeight="1">
      <c r="A28" s="8" t="s">
        <v>48</v>
      </c>
      <c r="B28" s="6">
        <v>16606</v>
      </c>
      <c r="C28" s="6">
        <v>8900</v>
      </c>
      <c r="D28" s="7">
        <v>26762</v>
      </c>
      <c r="E28" s="7">
        <v>13700</v>
      </c>
      <c r="F28" s="13">
        <f t="shared" si="4"/>
        <v>-0.37949331141170317</v>
      </c>
      <c r="G28" s="13">
        <f t="shared" si="5"/>
        <v>-0.35036496350364965</v>
      </c>
    </row>
    <row r="29" spans="1:7" s="2" customFormat="1" ht="24" customHeight="1">
      <c r="A29" s="10" t="s">
        <v>11</v>
      </c>
      <c r="B29" s="6">
        <f>SUM(B26:B28)</f>
        <v>16867</v>
      </c>
      <c r="C29" s="6">
        <f>SUM(C26:C28)</f>
        <v>9500</v>
      </c>
      <c r="D29" s="6">
        <f>SUM(D26:D28)</f>
        <v>41671</v>
      </c>
      <c r="E29" s="6">
        <f>SUM(E26:E28)</f>
        <v>125200</v>
      </c>
      <c r="F29" s="13">
        <f t="shared" si="4"/>
        <v>-0.595234095654052</v>
      </c>
      <c r="G29" s="13">
        <f t="shared" si="5"/>
        <v>-0.9241214057507987</v>
      </c>
    </row>
    <row r="30" spans="1:7" s="2" customFormat="1" ht="19.5" customHeight="1">
      <c r="A30" s="70" t="s">
        <v>94</v>
      </c>
      <c r="B30" s="6">
        <v>1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</row>
    <row r="31" spans="1:7" s="2" customFormat="1" ht="24" customHeight="1">
      <c r="A31" s="8" t="s">
        <v>10</v>
      </c>
      <c r="B31" s="6">
        <v>48</v>
      </c>
      <c r="C31" s="6">
        <v>1100</v>
      </c>
      <c r="D31" s="6">
        <v>533</v>
      </c>
      <c r="E31" s="6">
        <v>2000</v>
      </c>
      <c r="F31" s="13">
        <f t="shared" si="4"/>
        <v>-0.9099437148217636</v>
      </c>
      <c r="G31" s="13">
        <f t="shared" si="5"/>
        <v>-0.44999999999999996</v>
      </c>
    </row>
    <row r="32" spans="1:7" s="2" customFormat="1" ht="24" customHeight="1">
      <c r="A32" s="8" t="s">
        <v>12</v>
      </c>
      <c r="B32" s="6">
        <f>SUM(B30:B31)</f>
        <v>49</v>
      </c>
      <c r="C32" s="6">
        <f>SUM(C30:C31)</f>
        <v>1100</v>
      </c>
      <c r="D32" s="6">
        <f>SUM(D31:D31)</f>
        <v>533</v>
      </c>
      <c r="E32" s="6">
        <f>SUM(E31:E31)</f>
        <v>2000</v>
      </c>
      <c r="F32" s="13">
        <f t="shared" si="4"/>
        <v>-0.9080675422138836</v>
      </c>
      <c r="G32" s="13">
        <f t="shared" si="5"/>
        <v>-0.44999999999999996</v>
      </c>
    </row>
    <row r="33" spans="1:7" s="2" customFormat="1" ht="19.5" customHeight="1">
      <c r="A33" s="8" t="s">
        <v>27</v>
      </c>
      <c r="B33" s="6">
        <v>0</v>
      </c>
      <c r="C33" s="6">
        <v>0</v>
      </c>
      <c r="D33" s="6">
        <v>415</v>
      </c>
      <c r="E33" s="6">
        <v>6400</v>
      </c>
      <c r="F33" s="13">
        <f t="shared" si="4"/>
        <v>-1</v>
      </c>
      <c r="G33" s="13">
        <f t="shared" si="5"/>
        <v>-1</v>
      </c>
    </row>
    <row r="34" spans="1:8" ht="15.75">
      <c r="A34" s="8" t="s">
        <v>26</v>
      </c>
      <c r="B34" s="6">
        <f>SUM(B33)</f>
        <v>0</v>
      </c>
      <c r="C34" s="6">
        <f>SUM(C33)</f>
        <v>0</v>
      </c>
      <c r="D34" s="6">
        <f>SUM(D33)</f>
        <v>415</v>
      </c>
      <c r="E34" s="6">
        <f>SUM(E33)</f>
        <v>6400</v>
      </c>
      <c r="F34" s="13">
        <f t="shared" si="4"/>
        <v>-1</v>
      </c>
      <c r="G34" s="13">
        <f t="shared" si="5"/>
        <v>-1</v>
      </c>
      <c r="H34" s="2"/>
    </row>
    <row r="35" spans="1:8" ht="15.75">
      <c r="A35" s="8" t="s">
        <v>37</v>
      </c>
      <c r="B35" s="6">
        <v>0</v>
      </c>
      <c r="C35" s="6">
        <v>0</v>
      </c>
      <c r="D35" s="6">
        <v>15672</v>
      </c>
      <c r="E35" s="6">
        <v>26100</v>
      </c>
      <c r="F35" s="13">
        <f t="shared" si="4"/>
        <v>-1</v>
      </c>
      <c r="G35" s="13">
        <f t="shared" si="5"/>
        <v>-1</v>
      </c>
      <c r="H35" s="2"/>
    </row>
    <row r="36" spans="1:8" ht="15.75">
      <c r="A36" s="8" t="s">
        <v>20</v>
      </c>
      <c r="B36" s="11">
        <f>SUM(B35,B34,B32,B29,B25,B17,B15)</f>
        <v>17582527</v>
      </c>
      <c r="C36" s="11">
        <f>SUM(C35,C34,C32,C29,C25,C17,C15)</f>
        <v>46969800</v>
      </c>
      <c r="D36" s="11">
        <f>SUM(D34,D32,D29,D25,D17,D15,D35)</f>
        <v>19243224</v>
      </c>
      <c r="E36" s="11">
        <f>SUM(E34,E32,E29,E25,E17,E15,E35)</f>
        <v>53877000</v>
      </c>
      <c r="F36" s="13">
        <f>SUM(B36/D36-1)</f>
        <v>-0.08630035174979</v>
      </c>
      <c r="G36" s="13">
        <f>SUM(C36/E36-1)</f>
        <v>-0.12820312935018652</v>
      </c>
      <c r="H36" s="2"/>
    </row>
    <row r="37" ht="15.75">
      <c r="H37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6"/>
  <sheetViews>
    <sheetView tabSelected="1" zoomScalePageLayoutView="0" workbookViewId="0" topLeftCell="A1">
      <selection activeCell="I16" sqref="I16"/>
    </sheetView>
  </sheetViews>
  <sheetFormatPr defaultColWidth="9.00390625" defaultRowHeight="16.5"/>
  <cols>
    <col min="1" max="1" width="18.00390625" style="0" customWidth="1"/>
    <col min="2" max="2" width="14.25390625" style="1" customWidth="1"/>
    <col min="3" max="3" width="14.50390625" style="1" customWidth="1"/>
    <col min="4" max="4" width="14.25390625" style="1" customWidth="1"/>
    <col min="5" max="5" width="14.75390625" style="1" customWidth="1"/>
    <col min="6" max="7" width="11.00390625" style="1" customWidth="1"/>
  </cols>
  <sheetData>
    <row r="1" spans="1:7" s="2" customFormat="1" ht="30" customHeight="1">
      <c r="A1" s="77" t="s">
        <v>114</v>
      </c>
      <c r="B1" s="77"/>
      <c r="C1" s="77"/>
      <c r="D1" s="77"/>
      <c r="E1" s="77"/>
      <c r="F1" s="77"/>
      <c r="G1" s="77"/>
    </row>
    <row r="2" spans="2:7" s="2" customFormat="1" ht="15.75">
      <c r="B2" s="3"/>
      <c r="C2" s="3"/>
      <c r="D2" s="3"/>
      <c r="E2" s="3"/>
      <c r="F2" s="3"/>
      <c r="G2" s="3"/>
    </row>
    <row r="3" spans="1:7" s="2" customFormat="1" ht="15.75">
      <c r="A3" s="78" t="s">
        <v>14</v>
      </c>
      <c r="B3" s="80" t="s">
        <v>116</v>
      </c>
      <c r="C3" s="81"/>
      <c r="D3" s="80" t="s">
        <v>115</v>
      </c>
      <c r="E3" s="81"/>
      <c r="F3" s="82" t="s">
        <v>13</v>
      </c>
      <c r="G3" s="81"/>
    </row>
    <row r="4" spans="1:7" s="2" customFormat="1" ht="15.75">
      <c r="A4" s="79"/>
      <c r="B4" s="4" t="s">
        <v>15</v>
      </c>
      <c r="C4" s="5" t="s">
        <v>16</v>
      </c>
      <c r="D4" s="4" t="s">
        <v>15</v>
      </c>
      <c r="E4" s="5" t="s">
        <v>16</v>
      </c>
      <c r="F4" s="5" t="s">
        <v>17</v>
      </c>
      <c r="G4" s="5" t="s">
        <v>18</v>
      </c>
    </row>
    <row r="5" spans="1:7" s="2" customFormat="1" ht="15.75">
      <c r="A5" s="8" t="s">
        <v>21</v>
      </c>
      <c r="B5" s="6">
        <v>10334808</v>
      </c>
      <c r="C5" s="6">
        <v>26179600</v>
      </c>
      <c r="D5" s="6">
        <v>10094730</v>
      </c>
      <c r="E5" s="6">
        <v>28317000</v>
      </c>
      <c r="F5" s="13">
        <f>SUM(B5/D5-1)</f>
        <v>0.02378250829888473</v>
      </c>
      <c r="G5" s="13">
        <f aca="true" t="shared" si="0" ref="G5:G14">SUM(C5/E5-1)</f>
        <v>-0.07548115972737224</v>
      </c>
    </row>
    <row r="6" spans="1:7" s="2" customFormat="1" ht="15.75">
      <c r="A6" s="8" t="s">
        <v>0</v>
      </c>
      <c r="B6" s="6">
        <v>704209</v>
      </c>
      <c r="C6" s="6">
        <v>1648600</v>
      </c>
      <c r="D6" s="18">
        <v>526595</v>
      </c>
      <c r="E6" s="18">
        <v>1441900</v>
      </c>
      <c r="F6" s="13">
        <f>SUM(B6/D6-1)</f>
        <v>0.33728766889165307</v>
      </c>
      <c r="G6" s="13">
        <f t="shared" si="0"/>
        <v>0.14335252097926343</v>
      </c>
    </row>
    <row r="7" spans="1:7" s="2" customFormat="1" ht="15.75">
      <c r="A7" s="8" t="s">
        <v>1</v>
      </c>
      <c r="B7" s="6">
        <v>3174</v>
      </c>
      <c r="C7" s="6">
        <v>111400</v>
      </c>
      <c r="D7" s="6">
        <v>4831</v>
      </c>
      <c r="E7" s="6">
        <v>112600</v>
      </c>
      <c r="F7" s="13">
        <f aca="true" t="shared" si="1" ref="F7:G21">SUM(B7/D7-1)</f>
        <v>-0.342993169116125</v>
      </c>
      <c r="G7" s="13">
        <f t="shared" si="0"/>
        <v>-0.010657193605683846</v>
      </c>
    </row>
    <row r="8" spans="1:7" s="2" customFormat="1" ht="15.75">
      <c r="A8" s="8" t="s">
        <v>2</v>
      </c>
      <c r="B8" s="6">
        <v>133414</v>
      </c>
      <c r="C8" s="6">
        <v>772600</v>
      </c>
      <c r="D8" s="18">
        <v>202049</v>
      </c>
      <c r="E8" s="18">
        <v>1225000</v>
      </c>
      <c r="F8" s="13">
        <f t="shared" si="1"/>
        <v>-0.33969482650248206</v>
      </c>
      <c r="G8" s="13">
        <f t="shared" si="0"/>
        <v>-0.36930612244897965</v>
      </c>
    </row>
    <row r="9" spans="1:7" s="2" customFormat="1" ht="15.75">
      <c r="A9" s="8" t="s">
        <v>3</v>
      </c>
      <c r="B9" s="6">
        <v>61696</v>
      </c>
      <c r="C9" s="6">
        <v>166900</v>
      </c>
      <c r="D9" s="18">
        <v>43517</v>
      </c>
      <c r="E9" s="18">
        <v>132700</v>
      </c>
      <c r="F9" s="13">
        <f t="shared" si="1"/>
        <v>0.41774478939265114</v>
      </c>
      <c r="G9" s="13">
        <f t="shared" si="0"/>
        <v>0.2577241899020346</v>
      </c>
    </row>
    <row r="10" spans="1:7" s="2" customFormat="1" ht="15.75">
      <c r="A10" s="8" t="s">
        <v>22</v>
      </c>
      <c r="B10" s="6">
        <v>3778307</v>
      </c>
      <c r="C10" s="6">
        <v>9139400</v>
      </c>
      <c r="D10" s="18">
        <v>6909179</v>
      </c>
      <c r="E10" s="18">
        <v>16907900</v>
      </c>
      <c r="F10" s="13">
        <f t="shared" si="1"/>
        <v>-0.4531467486947436</v>
      </c>
      <c r="G10" s="13">
        <f t="shared" si="0"/>
        <v>-0.45945977915648895</v>
      </c>
    </row>
    <row r="11" spans="1:7" s="2" customFormat="1" ht="15.75">
      <c r="A11" s="2" t="s">
        <v>92</v>
      </c>
      <c r="B11" s="6">
        <v>45</v>
      </c>
      <c r="C11" s="6">
        <v>2800</v>
      </c>
      <c r="D11" s="18">
        <v>0</v>
      </c>
      <c r="E11" s="18">
        <v>0</v>
      </c>
      <c r="F11" s="18">
        <v>0</v>
      </c>
      <c r="G11" s="18">
        <v>0</v>
      </c>
    </row>
    <row r="12" spans="1:7" s="2" customFormat="1" ht="15.75">
      <c r="A12" s="8" t="s">
        <v>19</v>
      </c>
      <c r="B12" s="6">
        <v>535456</v>
      </c>
      <c r="C12" s="6">
        <v>1671600</v>
      </c>
      <c r="D12" s="6">
        <v>76187</v>
      </c>
      <c r="E12" s="6">
        <v>270000</v>
      </c>
      <c r="F12" s="13">
        <f t="shared" si="1"/>
        <v>6.028180660742646</v>
      </c>
      <c r="G12" s="13">
        <f t="shared" si="0"/>
        <v>5.191111111111111</v>
      </c>
    </row>
    <row r="13" spans="1:7" s="2" customFormat="1" ht="15.75">
      <c r="A13" s="8" t="s">
        <v>4</v>
      </c>
      <c r="B13" s="6">
        <v>485656</v>
      </c>
      <c r="C13" s="6">
        <v>3235000</v>
      </c>
      <c r="D13" s="6">
        <v>474715</v>
      </c>
      <c r="E13" s="6">
        <v>3286900</v>
      </c>
      <c r="F13" s="13">
        <f t="shared" si="1"/>
        <v>0.023047512718157304</v>
      </c>
      <c r="G13" s="13">
        <f t="shared" si="0"/>
        <v>-0.015789954060056566</v>
      </c>
    </row>
    <row r="14" spans="1:7" s="2" customFormat="1" ht="15.75">
      <c r="A14" s="8" t="s">
        <v>5</v>
      </c>
      <c r="B14" s="6">
        <v>3721478</v>
      </c>
      <c r="C14" s="6">
        <v>9870100</v>
      </c>
      <c r="D14" s="6">
        <v>2647749</v>
      </c>
      <c r="E14" s="6">
        <v>6522100</v>
      </c>
      <c r="F14" s="13">
        <f t="shared" si="1"/>
        <v>0.4055252216127738</v>
      </c>
      <c r="G14" s="13">
        <f t="shared" si="0"/>
        <v>0.5133315956517073</v>
      </c>
    </row>
    <row r="15" spans="1:7" s="2" customFormat="1" ht="15.75">
      <c r="A15" s="8" t="s">
        <v>7</v>
      </c>
      <c r="B15" s="6">
        <f>SUM(B5:B14)</f>
        <v>19758243</v>
      </c>
      <c r="C15" s="6">
        <f>SUM(C5:C14)</f>
        <v>52798000</v>
      </c>
      <c r="D15" s="6">
        <f>SUM(D5:D14)</f>
        <v>20979552</v>
      </c>
      <c r="E15" s="6">
        <f>SUM(E5:E14)</f>
        <v>58216100</v>
      </c>
      <c r="F15" s="13">
        <f t="shared" si="1"/>
        <v>-0.05821425548076531</v>
      </c>
      <c r="G15" s="13">
        <f t="shared" si="1"/>
        <v>-0.09306875589398811</v>
      </c>
    </row>
    <row r="16" spans="1:7" s="2" customFormat="1" ht="15.75">
      <c r="A16" s="8" t="s">
        <v>6</v>
      </c>
      <c r="B16" s="6">
        <v>24668</v>
      </c>
      <c r="C16" s="6">
        <v>133700</v>
      </c>
      <c r="D16" s="7">
        <v>7343</v>
      </c>
      <c r="E16" s="7">
        <v>92400</v>
      </c>
      <c r="F16" s="13">
        <f t="shared" si="1"/>
        <v>2.359389895138227</v>
      </c>
      <c r="G16" s="13">
        <f t="shared" si="1"/>
        <v>0.446969696969697</v>
      </c>
    </row>
    <row r="17" spans="1:7" s="2" customFormat="1" ht="15.75">
      <c r="A17" s="8" t="s">
        <v>8</v>
      </c>
      <c r="B17" s="6">
        <f>SUM(B16:B16)</f>
        <v>24668</v>
      </c>
      <c r="C17" s="6">
        <f>SUM(C16:C16)</f>
        <v>133700</v>
      </c>
      <c r="D17" s="6">
        <f>SUM(D16:D16)</f>
        <v>7343</v>
      </c>
      <c r="E17" s="6">
        <f>SUM(E16:E16)</f>
        <v>92400</v>
      </c>
      <c r="F17" s="13">
        <f t="shared" si="1"/>
        <v>2.359389895138227</v>
      </c>
      <c r="G17" s="13">
        <f t="shared" si="1"/>
        <v>0.446969696969697</v>
      </c>
    </row>
    <row r="18" spans="1:7" s="2" customFormat="1" ht="15.75">
      <c r="A18" s="8" t="s">
        <v>52</v>
      </c>
      <c r="B18" s="6">
        <v>0</v>
      </c>
      <c r="C18" s="6">
        <v>0</v>
      </c>
      <c r="D18" s="7">
        <v>3</v>
      </c>
      <c r="E18" s="7">
        <v>100</v>
      </c>
      <c r="F18" s="13">
        <f>SUM(B18/D18-1)</f>
        <v>-1</v>
      </c>
      <c r="G18" s="13">
        <f>SUM(C18/E18-1)</f>
        <v>-1</v>
      </c>
    </row>
    <row r="19" spans="1:7" s="2" customFormat="1" ht="15.75">
      <c r="A19" s="8" t="s">
        <v>23</v>
      </c>
      <c r="B19" s="6">
        <v>402</v>
      </c>
      <c r="C19" s="6">
        <v>35900</v>
      </c>
      <c r="D19" s="6">
        <v>35</v>
      </c>
      <c r="E19" s="6">
        <v>8100</v>
      </c>
      <c r="F19" s="13">
        <f t="shared" si="1"/>
        <v>10.485714285714286</v>
      </c>
      <c r="G19" s="13">
        <f t="shared" si="1"/>
        <v>3.432098765432099</v>
      </c>
    </row>
    <row r="20" spans="1:7" s="2" customFormat="1" ht="15.75">
      <c r="A20" s="8" t="s">
        <v>45</v>
      </c>
      <c r="B20" s="6">
        <v>2047</v>
      </c>
      <c r="C20" s="6">
        <v>16300</v>
      </c>
      <c r="D20" s="6">
        <v>2428</v>
      </c>
      <c r="E20" s="6">
        <v>16500</v>
      </c>
      <c r="F20" s="13">
        <f>SUM(B20/D20-1)</f>
        <v>-0.15691927512355852</v>
      </c>
      <c r="G20" s="13">
        <f t="shared" si="1"/>
        <v>-0.012121212121212088</v>
      </c>
    </row>
    <row r="21" spans="1:7" s="2" customFormat="1" ht="15.75">
      <c r="A21" s="9" t="s">
        <v>24</v>
      </c>
      <c r="B21" s="6">
        <v>1691</v>
      </c>
      <c r="C21" s="6">
        <v>63100</v>
      </c>
      <c r="D21" s="6">
        <v>1673</v>
      </c>
      <c r="E21" s="6">
        <v>59400</v>
      </c>
      <c r="F21" s="13">
        <f t="shared" si="1"/>
        <v>0.01075911536162577</v>
      </c>
      <c r="G21" s="13">
        <f t="shared" si="1"/>
        <v>0.062289562289562284</v>
      </c>
    </row>
    <row r="22" spans="1:7" s="2" customFormat="1" ht="15.75">
      <c r="A22" s="8" t="s">
        <v>36</v>
      </c>
      <c r="B22" s="6">
        <v>0</v>
      </c>
      <c r="C22" s="6">
        <v>0</v>
      </c>
      <c r="D22" s="6">
        <v>114</v>
      </c>
      <c r="E22" s="6">
        <v>3900</v>
      </c>
      <c r="F22" s="13">
        <f>SUM(B22/D22-1)</f>
        <v>-1</v>
      </c>
      <c r="G22" s="13">
        <f>SUM(C22/E22-1)</f>
        <v>-1</v>
      </c>
    </row>
    <row r="23" spans="1:7" s="2" customFormat="1" ht="15.75">
      <c r="A23" s="8" t="s">
        <v>56</v>
      </c>
      <c r="B23" s="6">
        <v>0</v>
      </c>
      <c r="C23" s="6">
        <v>0</v>
      </c>
      <c r="D23" s="6">
        <v>859</v>
      </c>
      <c r="E23" s="6">
        <v>18100</v>
      </c>
      <c r="F23" s="13">
        <f>SUM(B23/D23-1)</f>
        <v>-1</v>
      </c>
      <c r="G23" s="13">
        <f>SUM(C23/E23-1)</f>
        <v>-1</v>
      </c>
    </row>
    <row r="24" spans="1:7" s="2" customFormat="1" ht="15.75">
      <c r="A24" s="8" t="s">
        <v>49</v>
      </c>
      <c r="B24" s="6">
        <v>0</v>
      </c>
      <c r="C24" s="6">
        <v>0</v>
      </c>
      <c r="D24" s="6">
        <v>3</v>
      </c>
      <c r="E24" s="6">
        <v>0</v>
      </c>
      <c r="F24" s="13">
        <f>SUM(B24/D24-1)</f>
        <v>-1</v>
      </c>
      <c r="G24" s="6">
        <v>0</v>
      </c>
    </row>
    <row r="25" spans="1:7" s="2" customFormat="1" ht="15.75">
      <c r="A25" s="8" t="s">
        <v>9</v>
      </c>
      <c r="B25" s="6">
        <f>SUM(B18:B24)</f>
        <v>4140</v>
      </c>
      <c r="C25" s="6">
        <f>SUM(C18:C24)</f>
        <v>115300</v>
      </c>
      <c r="D25" s="6">
        <f>SUM(D18:D24)</f>
        <v>5115</v>
      </c>
      <c r="E25" s="6">
        <f>SUM(E18:E24)</f>
        <v>106100</v>
      </c>
      <c r="F25" s="13">
        <f aca="true" t="shared" si="2" ref="F25:G36">SUM(B25/D25-1)</f>
        <v>-0.19061583577712615</v>
      </c>
      <c r="G25" s="13">
        <f t="shared" si="2"/>
        <v>0.08671065032987757</v>
      </c>
    </row>
    <row r="26" spans="1:7" s="2" customFormat="1" ht="15.75">
      <c r="A26" s="8" t="s">
        <v>25</v>
      </c>
      <c r="B26" s="6">
        <v>15</v>
      </c>
      <c r="C26" s="6">
        <v>300</v>
      </c>
      <c r="D26" s="7">
        <v>14909</v>
      </c>
      <c r="E26" s="7">
        <v>111500</v>
      </c>
      <c r="F26" s="13">
        <f t="shared" si="2"/>
        <v>-0.9989938963042457</v>
      </c>
      <c r="G26" s="13">
        <f t="shared" si="2"/>
        <v>-0.9973094170403587</v>
      </c>
    </row>
    <row r="27" spans="1:7" s="2" customFormat="1" ht="15.75">
      <c r="A27" s="2" t="s">
        <v>113</v>
      </c>
      <c r="B27" s="6">
        <v>246</v>
      </c>
      <c r="C27" s="6">
        <v>300</v>
      </c>
      <c r="D27" s="7">
        <v>0</v>
      </c>
      <c r="E27" s="7">
        <v>0</v>
      </c>
      <c r="F27" s="7">
        <v>0</v>
      </c>
      <c r="G27" s="7">
        <v>0</v>
      </c>
    </row>
    <row r="28" spans="1:7" s="2" customFormat="1" ht="15.75">
      <c r="A28" s="8" t="s">
        <v>48</v>
      </c>
      <c r="B28" s="6">
        <v>16606</v>
      </c>
      <c r="C28" s="6">
        <v>8900</v>
      </c>
      <c r="D28" s="7">
        <v>26762</v>
      </c>
      <c r="E28" s="7">
        <v>13700</v>
      </c>
      <c r="F28" s="13">
        <f>SUM(B28/D28-1)</f>
        <v>-0.37949331141170317</v>
      </c>
      <c r="G28" s="13">
        <f>SUM(C28/E28-1)</f>
        <v>-0.35036496350364965</v>
      </c>
    </row>
    <row r="29" spans="1:7" s="2" customFormat="1" ht="15.75">
      <c r="A29" s="10" t="s">
        <v>11</v>
      </c>
      <c r="B29" s="6">
        <f>SUM(B26:B28)</f>
        <v>16867</v>
      </c>
      <c r="C29" s="6">
        <f>SUM(C26:C28)</f>
        <v>9500</v>
      </c>
      <c r="D29" s="6">
        <f>SUM(D26:D28)</f>
        <v>41671</v>
      </c>
      <c r="E29" s="6">
        <f>SUM(E26:E28)</f>
        <v>125200</v>
      </c>
      <c r="F29" s="13">
        <f t="shared" si="2"/>
        <v>-0.595234095654052</v>
      </c>
      <c r="G29" s="13">
        <f t="shared" si="2"/>
        <v>-0.9241214057507987</v>
      </c>
    </row>
    <row r="30" spans="1:7" s="2" customFormat="1" ht="15.75">
      <c r="A30" s="2" t="s">
        <v>94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15.75">
      <c r="A31" s="8" t="s">
        <v>10</v>
      </c>
      <c r="B31" s="6">
        <v>66</v>
      </c>
      <c r="C31" s="6">
        <v>1900</v>
      </c>
      <c r="D31" s="6">
        <v>533</v>
      </c>
      <c r="E31" s="6">
        <v>2000</v>
      </c>
      <c r="F31" s="13">
        <f t="shared" si="2"/>
        <v>-0.876172607879925</v>
      </c>
      <c r="G31" s="13">
        <f t="shared" si="2"/>
        <v>-0.050000000000000044</v>
      </c>
    </row>
    <row r="32" spans="1:7" s="2" customFormat="1" ht="15.75">
      <c r="A32" s="8" t="s">
        <v>12</v>
      </c>
      <c r="B32" s="6">
        <f>SUM(B30:B31)</f>
        <v>67</v>
      </c>
      <c r="C32" s="6">
        <f>SUM(C30:C31)</f>
        <v>1900</v>
      </c>
      <c r="D32" s="6">
        <f>SUM(D31:D31)</f>
        <v>533</v>
      </c>
      <c r="E32" s="6">
        <f>SUM(E31:E31)</f>
        <v>2000</v>
      </c>
      <c r="F32" s="17">
        <f t="shared" si="2"/>
        <v>-0.874296435272045</v>
      </c>
      <c r="G32" s="13">
        <f t="shared" si="2"/>
        <v>-0.050000000000000044</v>
      </c>
    </row>
    <row r="33" spans="1:7" s="2" customFormat="1" ht="15.75">
      <c r="A33" s="8" t="s">
        <v>27</v>
      </c>
      <c r="B33" s="6">
        <v>0</v>
      </c>
      <c r="C33" s="6">
        <v>0</v>
      </c>
      <c r="D33" s="6">
        <v>415</v>
      </c>
      <c r="E33" s="6">
        <v>6400</v>
      </c>
      <c r="F33" s="13">
        <f>SUM(B33/D33-1)</f>
        <v>-1</v>
      </c>
      <c r="G33" s="13">
        <f>SUM(C33/E33-1)</f>
        <v>-1</v>
      </c>
    </row>
    <row r="34" spans="1:7" ht="15.75">
      <c r="A34" s="8" t="s">
        <v>26</v>
      </c>
      <c r="B34" s="6">
        <f>SUM(B33)</f>
        <v>0</v>
      </c>
      <c r="C34" s="6">
        <f>SUM(C33)</f>
        <v>0</v>
      </c>
      <c r="D34" s="6">
        <f>SUM(D33)</f>
        <v>415</v>
      </c>
      <c r="E34" s="6">
        <f>SUM(E33)</f>
        <v>6400</v>
      </c>
      <c r="F34" s="13">
        <f>SUM(B34/D34-1)</f>
        <v>-1</v>
      </c>
      <c r="G34" s="13">
        <f>SUM(C34/E34-1)</f>
        <v>-1</v>
      </c>
    </row>
    <row r="35" spans="1:7" ht="15.75">
      <c r="A35" s="8" t="s">
        <v>37</v>
      </c>
      <c r="B35" s="6">
        <v>0</v>
      </c>
      <c r="C35" s="6">
        <v>0</v>
      </c>
      <c r="D35" s="6">
        <v>15672</v>
      </c>
      <c r="E35" s="6">
        <v>26100</v>
      </c>
      <c r="F35" s="6">
        <v>0</v>
      </c>
      <c r="G35" s="6">
        <v>0</v>
      </c>
    </row>
    <row r="36" spans="1:7" ht="15.75">
      <c r="A36" s="8" t="s">
        <v>20</v>
      </c>
      <c r="B36" s="6">
        <f>SUM(B35,B34,B32,B29,B25,B17,B15)</f>
        <v>19803985</v>
      </c>
      <c r="C36" s="6">
        <f>SUM(C35,C34,C32,C29,C25,C17,C15)</f>
        <v>53058400</v>
      </c>
      <c r="D36" s="11">
        <f>SUM(D35,D34,D32,D29,D25,D17,D15)</f>
        <v>21050301</v>
      </c>
      <c r="E36" s="11">
        <f>SUM(E35,E34,E32,E29,E25,E17,E15)</f>
        <v>58574300</v>
      </c>
      <c r="F36" s="13">
        <f t="shared" si="2"/>
        <v>-0.05920656431468607</v>
      </c>
      <c r="G36" s="13">
        <f t="shared" si="2"/>
        <v>-0.09416928584720607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6"/>
  <sheetViews>
    <sheetView zoomScalePageLayoutView="0" workbookViewId="0" topLeftCell="A1">
      <selection activeCell="I17" sqref="I17"/>
    </sheetView>
  </sheetViews>
  <sheetFormatPr defaultColWidth="9.00390625" defaultRowHeight="16.5"/>
  <cols>
    <col min="1" max="1" width="18.00390625" style="0" customWidth="1"/>
    <col min="2" max="2" width="14.375" style="1" customWidth="1"/>
    <col min="3" max="3" width="15.00390625" style="1" customWidth="1"/>
    <col min="4" max="4" width="14.375" style="1" customWidth="1"/>
    <col min="5" max="5" width="15.00390625" style="1" customWidth="1"/>
    <col min="6" max="6" width="11.125" style="1" customWidth="1"/>
    <col min="7" max="7" width="12.00390625" style="1" customWidth="1"/>
  </cols>
  <sheetData>
    <row r="1" spans="1:7" s="2" customFormat="1" ht="30" customHeight="1">
      <c r="A1" s="77" t="s">
        <v>117</v>
      </c>
      <c r="B1" s="77"/>
      <c r="C1" s="77"/>
      <c r="D1" s="77"/>
      <c r="E1" s="77"/>
      <c r="F1" s="77"/>
      <c r="G1" s="77"/>
    </row>
    <row r="2" spans="1:7" s="2" customFormat="1" ht="30" customHeight="1">
      <c r="A2" s="19"/>
      <c r="B2" s="19"/>
      <c r="C2" s="19"/>
      <c r="D2" s="19"/>
      <c r="E2" s="19"/>
      <c r="F2" s="19"/>
      <c r="G2" s="19"/>
    </row>
    <row r="3" spans="1:7" s="2" customFormat="1" ht="15.75">
      <c r="A3" s="78" t="s">
        <v>14</v>
      </c>
      <c r="B3" s="80" t="s">
        <v>119</v>
      </c>
      <c r="C3" s="81"/>
      <c r="D3" s="80" t="s">
        <v>118</v>
      </c>
      <c r="E3" s="81"/>
      <c r="F3" s="82" t="s">
        <v>13</v>
      </c>
      <c r="G3" s="81"/>
    </row>
    <row r="4" spans="1:7" s="2" customFormat="1" ht="15.75">
      <c r="A4" s="79"/>
      <c r="B4" s="4" t="s">
        <v>15</v>
      </c>
      <c r="C4" s="5" t="s">
        <v>16</v>
      </c>
      <c r="D4" s="4" t="s">
        <v>15</v>
      </c>
      <c r="E4" s="5" t="s">
        <v>16</v>
      </c>
      <c r="F4" s="5" t="s">
        <v>17</v>
      </c>
      <c r="G4" s="5" t="s">
        <v>18</v>
      </c>
    </row>
    <row r="5" spans="1:7" s="2" customFormat="1" ht="15.75">
      <c r="A5" s="8" t="s">
        <v>21</v>
      </c>
      <c r="B5" s="6">
        <v>11341669</v>
      </c>
      <c r="C5" s="6">
        <v>28977300</v>
      </c>
      <c r="D5" s="6">
        <v>10800647</v>
      </c>
      <c r="E5" s="6">
        <v>30032600</v>
      </c>
      <c r="F5" s="13">
        <f>SUM(B5/D5-1)</f>
        <v>0.05009162877001727</v>
      </c>
      <c r="G5" s="13">
        <f aca="true" t="shared" si="0" ref="G5:G14">SUM(C5/E5-1)</f>
        <v>-0.03513848284863785</v>
      </c>
    </row>
    <row r="6" spans="1:7" s="2" customFormat="1" ht="15.75">
      <c r="A6" s="8" t="s">
        <v>0</v>
      </c>
      <c r="B6" s="6">
        <v>751883</v>
      </c>
      <c r="C6" s="6">
        <v>1768200</v>
      </c>
      <c r="D6" s="18">
        <v>545238</v>
      </c>
      <c r="E6" s="18">
        <v>1485300</v>
      </c>
      <c r="F6" s="13">
        <f>SUM(B6/D6-1)</f>
        <v>0.3789996295195859</v>
      </c>
      <c r="G6" s="13">
        <f t="shared" si="0"/>
        <v>0.19046657240961418</v>
      </c>
    </row>
    <row r="7" spans="1:7" s="2" customFormat="1" ht="15.75">
      <c r="A7" s="8" t="s">
        <v>1</v>
      </c>
      <c r="B7" s="6">
        <v>3381</v>
      </c>
      <c r="C7" s="6">
        <v>114600</v>
      </c>
      <c r="D7" s="6">
        <v>5373</v>
      </c>
      <c r="E7" s="6">
        <v>123900</v>
      </c>
      <c r="F7" s="13">
        <f aca="true" t="shared" si="1" ref="F7:G21">SUM(B7/D7-1)</f>
        <v>-0.3707426018983808</v>
      </c>
      <c r="G7" s="13">
        <f t="shared" si="0"/>
        <v>-0.07506053268765134</v>
      </c>
    </row>
    <row r="8" spans="1:7" s="2" customFormat="1" ht="15.75">
      <c r="A8" s="8" t="s">
        <v>2</v>
      </c>
      <c r="B8" s="6">
        <v>150029</v>
      </c>
      <c r="C8" s="6">
        <v>863600</v>
      </c>
      <c r="D8" s="18">
        <v>203812</v>
      </c>
      <c r="E8" s="18">
        <v>1234800</v>
      </c>
      <c r="F8" s="13">
        <f t="shared" si="1"/>
        <v>-0.2638853453182345</v>
      </c>
      <c r="G8" s="13">
        <f t="shared" si="0"/>
        <v>-0.3006154842889537</v>
      </c>
    </row>
    <row r="9" spans="1:7" s="2" customFormat="1" ht="15.75">
      <c r="A9" s="8" t="s">
        <v>3</v>
      </c>
      <c r="B9" s="6">
        <v>74313</v>
      </c>
      <c r="C9" s="6">
        <v>205000</v>
      </c>
      <c r="D9" s="18">
        <v>43517</v>
      </c>
      <c r="E9" s="18">
        <v>132700</v>
      </c>
      <c r="F9" s="13">
        <f t="shared" si="1"/>
        <v>0.7076774593836892</v>
      </c>
      <c r="G9" s="13">
        <f t="shared" si="0"/>
        <v>0.544837980406933</v>
      </c>
    </row>
    <row r="10" spans="1:7" s="2" customFormat="1" ht="15.75">
      <c r="A10" s="8" t="s">
        <v>22</v>
      </c>
      <c r="B10" s="6">
        <v>4282477</v>
      </c>
      <c r="C10" s="6">
        <v>10429400</v>
      </c>
      <c r="D10" s="18">
        <v>7253108</v>
      </c>
      <c r="E10" s="18">
        <v>17770400</v>
      </c>
      <c r="F10" s="13">
        <f t="shared" si="1"/>
        <v>-0.40956662991920156</v>
      </c>
      <c r="G10" s="13">
        <f t="shared" si="0"/>
        <v>-0.4131026876153604</v>
      </c>
    </row>
    <row r="11" spans="1:7" s="2" customFormat="1" ht="15.75">
      <c r="A11" s="2" t="s">
        <v>92</v>
      </c>
      <c r="B11" s="6">
        <v>45</v>
      </c>
      <c r="C11" s="6">
        <v>2800</v>
      </c>
      <c r="D11" s="18">
        <v>0</v>
      </c>
      <c r="E11" s="18">
        <v>0</v>
      </c>
      <c r="F11" s="18">
        <v>0</v>
      </c>
      <c r="G11" s="18">
        <v>0</v>
      </c>
    </row>
    <row r="12" spans="1:7" s="2" customFormat="1" ht="15.75">
      <c r="A12" s="8" t="s">
        <v>19</v>
      </c>
      <c r="B12" s="6">
        <v>535456</v>
      </c>
      <c r="C12" s="6">
        <v>1671600</v>
      </c>
      <c r="D12" s="6">
        <v>76187</v>
      </c>
      <c r="E12" s="6">
        <v>270000</v>
      </c>
      <c r="F12" s="13">
        <f>SUM(B12/D12-1)</f>
        <v>6.028180660742646</v>
      </c>
      <c r="G12" s="13">
        <f t="shared" si="0"/>
        <v>5.191111111111111</v>
      </c>
    </row>
    <row r="13" spans="1:7" s="2" customFormat="1" ht="15.75">
      <c r="A13" s="8" t="s">
        <v>4</v>
      </c>
      <c r="B13" s="6">
        <v>486680</v>
      </c>
      <c r="C13" s="6">
        <v>3242300</v>
      </c>
      <c r="D13" s="6">
        <v>526778</v>
      </c>
      <c r="E13" s="6">
        <v>3686800</v>
      </c>
      <c r="F13" s="13">
        <f t="shared" si="1"/>
        <v>-0.07611935198508668</v>
      </c>
      <c r="G13" s="13">
        <f t="shared" si="0"/>
        <v>-0.1205652598459368</v>
      </c>
    </row>
    <row r="14" spans="1:7" s="2" customFormat="1" ht="15.75">
      <c r="A14" s="8" t="s">
        <v>5</v>
      </c>
      <c r="B14" s="6">
        <v>4364525</v>
      </c>
      <c r="C14" s="6">
        <v>11498400</v>
      </c>
      <c r="D14" s="6">
        <v>2801565</v>
      </c>
      <c r="E14" s="6">
        <v>6895900</v>
      </c>
      <c r="F14" s="13">
        <f t="shared" si="1"/>
        <v>0.5578881803563365</v>
      </c>
      <c r="G14" s="13">
        <f t="shared" si="0"/>
        <v>0.6674255717165272</v>
      </c>
    </row>
    <row r="15" spans="1:7" s="2" customFormat="1" ht="15.75">
      <c r="A15" s="45" t="s">
        <v>7</v>
      </c>
      <c r="B15" s="6">
        <f>SUM(B5:B14)</f>
        <v>21990458</v>
      </c>
      <c r="C15" s="6">
        <f>SUM(C5:C14)</f>
        <v>58773200</v>
      </c>
      <c r="D15" s="6">
        <f>SUM(D5:D14)</f>
        <v>22256225</v>
      </c>
      <c r="E15" s="6">
        <f>SUM(E5:E14)</f>
        <v>61632400</v>
      </c>
      <c r="F15" s="13">
        <f t="shared" si="1"/>
        <v>-0.011941243404935076</v>
      </c>
      <c r="G15" s="13">
        <f t="shared" si="1"/>
        <v>-0.04639118385784102</v>
      </c>
    </row>
    <row r="16" spans="1:7" s="2" customFormat="1" ht="15.75">
      <c r="A16" s="8" t="s">
        <v>6</v>
      </c>
      <c r="B16" s="6">
        <v>25313</v>
      </c>
      <c r="C16" s="6">
        <v>138600</v>
      </c>
      <c r="D16" s="7">
        <v>7343</v>
      </c>
      <c r="E16" s="7">
        <v>92400</v>
      </c>
      <c r="F16" s="13">
        <f t="shared" si="1"/>
        <v>2.447228653139044</v>
      </c>
      <c r="G16" s="13">
        <f t="shared" si="1"/>
        <v>0.5</v>
      </c>
    </row>
    <row r="17" spans="1:7" s="2" customFormat="1" ht="15.75">
      <c r="A17" s="45" t="s">
        <v>8</v>
      </c>
      <c r="B17" s="6">
        <f>SUM(B16:B16)</f>
        <v>25313</v>
      </c>
      <c r="C17" s="6">
        <f>SUM(C16:C16)</f>
        <v>138600</v>
      </c>
      <c r="D17" s="6">
        <f>SUM(D16:D16)</f>
        <v>7343</v>
      </c>
      <c r="E17" s="6">
        <f>SUM(E16:E16)</f>
        <v>92400</v>
      </c>
      <c r="F17" s="13">
        <f t="shared" si="1"/>
        <v>2.447228653139044</v>
      </c>
      <c r="G17" s="13">
        <f t="shared" si="1"/>
        <v>0.5</v>
      </c>
    </row>
    <row r="18" spans="1:7" s="2" customFormat="1" ht="15.75">
      <c r="A18" s="8" t="s">
        <v>52</v>
      </c>
      <c r="B18" s="6">
        <v>0</v>
      </c>
      <c r="C18" s="6">
        <v>0</v>
      </c>
      <c r="D18" s="7">
        <v>3</v>
      </c>
      <c r="E18" s="7">
        <v>100</v>
      </c>
      <c r="F18" s="13">
        <f>SUM(B18/D18-1)</f>
        <v>-1</v>
      </c>
      <c r="G18" s="13">
        <f>SUM(C18/E18-1)</f>
        <v>-1</v>
      </c>
    </row>
    <row r="19" spans="1:7" s="2" customFormat="1" ht="15.75">
      <c r="A19" s="8" t="s">
        <v>23</v>
      </c>
      <c r="B19" s="6">
        <v>402</v>
      </c>
      <c r="C19" s="6">
        <v>35900</v>
      </c>
      <c r="D19" s="6">
        <v>35</v>
      </c>
      <c r="E19" s="6">
        <v>8100</v>
      </c>
      <c r="F19" s="13">
        <f t="shared" si="1"/>
        <v>10.485714285714286</v>
      </c>
      <c r="G19" s="13">
        <f t="shared" si="1"/>
        <v>3.432098765432099</v>
      </c>
    </row>
    <row r="20" spans="1:7" s="2" customFormat="1" ht="15.75">
      <c r="A20" s="8" t="s">
        <v>45</v>
      </c>
      <c r="B20" s="6">
        <v>2047</v>
      </c>
      <c r="C20" s="6">
        <v>16300</v>
      </c>
      <c r="D20" s="6">
        <v>2428</v>
      </c>
      <c r="E20" s="6">
        <v>16500</v>
      </c>
      <c r="F20" s="13">
        <f t="shared" si="1"/>
        <v>-0.15691927512355852</v>
      </c>
      <c r="G20" s="13">
        <f t="shared" si="1"/>
        <v>-0.012121212121212088</v>
      </c>
    </row>
    <row r="21" spans="1:7" s="2" customFormat="1" ht="15.75">
      <c r="A21" s="9" t="s">
        <v>24</v>
      </c>
      <c r="B21" s="6">
        <v>1691</v>
      </c>
      <c r="C21" s="6">
        <v>63100</v>
      </c>
      <c r="D21" s="6">
        <v>1717</v>
      </c>
      <c r="E21" s="6">
        <v>60900</v>
      </c>
      <c r="F21" s="13">
        <f t="shared" si="1"/>
        <v>-0.015142690739662235</v>
      </c>
      <c r="G21" s="13">
        <f t="shared" si="1"/>
        <v>0.03612479474548436</v>
      </c>
    </row>
    <row r="22" spans="1:7" s="2" customFormat="1" ht="15.75">
      <c r="A22" s="8" t="s">
        <v>36</v>
      </c>
      <c r="B22" s="6">
        <v>0</v>
      </c>
      <c r="C22" s="6">
        <v>0</v>
      </c>
      <c r="D22" s="6">
        <v>114</v>
      </c>
      <c r="E22" s="6">
        <v>3900</v>
      </c>
      <c r="F22" s="13">
        <f>SUM(B22/D22-1)</f>
        <v>-1</v>
      </c>
      <c r="G22" s="13">
        <f>SUM(C22/E22-1)</f>
        <v>-1</v>
      </c>
    </row>
    <row r="23" spans="1:7" s="2" customFormat="1" ht="15.75">
      <c r="A23" s="8" t="s">
        <v>56</v>
      </c>
      <c r="B23" s="6">
        <v>0</v>
      </c>
      <c r="C23" s="6">
        <v>0</v>
      </c>
      <c r="D23" s="6">
        <v>1072</v>
      </c>
      <c r="E23" s="6">
        <v>22100</v>
      </c>
      <c r="F23" s="13">
        <f>SUM(B23/D23-1)</f>
        <v>-1</v>
      </c>
      <c r="G23" s="13">
        <f>SUM(C23/E23-1)</f>
        <v>-1</v>
      </c>
    </row>
    <row r="24" spans="1:7" s="2" customFormat="1" ht="15.75">
      <c r="A24" s="8" t="s">
        <v>49</v>
      </c>
      <c r="B24" s="6">
        <v>0</v>
      </c>
      <c r="C24" s="6">
        <v>0</v>
      </c>
      <c r="D24" s="6">
        <v>3</v>
      </c>
      <c r="E24" s="6">
        <v>0</v>
      </c>
      <c r="F24" s="13">
        <f>SUM(B24/D24-1)</f>
        <v>-1</v>
      </c>
      <c r="G24" s="6">
        <v>0</v>
      </c>
    </row>
    <row r="25" spans="1:7" s="2" customFormat="1" ht="15.75">
      <c r="A25" s="45" t="s">
        <v>9</v>
      </c>
      <c r="B25" s="6">
        <f>SUM(B18:B24)</f>
        <v>4140</v>
      </c>
      <c r="C25" s="6">
        <f>SUM(C18:C24)</f>
        <v>115300</v>
      </c>
      <c r="D25" s="6">
        <f>SUM(D18:D24)</f>
        <v>5372</v>
      </c>
      <c r="E25" s="6">
        <f>SUM(E18:E24)</f>
        <v>111600</v>
      </c>
      <c r="F25" s="13">
        <f aca="true" t="shared" si="2" ref="F25:G32">SUM(B25/D25-1)</f>
        <v>-0.22933730454207002</v>
      </c>
      <c r="G25" s="13">
        <f t="shared" si="2"/>
        <v>0.03315412186379918</v>
      </c>
    </row>
    <row r="26" spans="1:7" s="2" customFormat="1" ht="15.75">
      <c r="A26" s="8" t="s">
        <v>25</v>
      </c>
      <c r="B26" s="6">
        <v>15</v>
      </c>
      <c r="C26" s="6">
        <v>300</v>
      </c>
      <c r="D26" s="7">
        <v>22116</v>
      </c>
      <c r="E26" s="7">
        <v>174100</v>
      </c>
      <c r="F26" s="13">
        <f t="shared" si="2"/>
        <v>-0.9993217580032555</v>
      </c>
      <c r="G26" s="13">
        <f t="shared" si="2"/>
        <v>-0.9982768523836876</v>
      </c>
    </row>
    <row r="27" spans="1:7" s="2" customFormat="1" ht="15.75">
      <c r="A27" s="2" t="s">
        <v>113</v>
      </c>
      <c r="B27" s="6">
        <v>246</v>
      </c>
      <c r="C27" s="6">
        <v>300</v>
      </c>
      <c r="D27" s="7">
        <v>0</v>
      </c>
      <c r="E27" s="7">
        <v>0</v>
      </c>
      <c r="F27" s="7">
        <v>0</v>
      </c>
      <c r="G27" s="7">
        <v>0</v>
      </c>
    </row>
    <row r="28" spans="1:7" s="2" customFormat="1" ht="15.75">
      <c r="A28" s="8" t="s">
        <v>48</v>
      </c>
      <c r="B28" s="6">
        <v>16606</v>
      </c>
      <c r="C28" s="6">
        <v>8900</v>
      </c>
      <c r="D28" s="7">
        <v>26762</v>
      </c>
      <c r="E28" s="7">
        <v>13700</v>
      </c>
      <c r="F28" s="13">
        <f>SUM(B28/D28-1)</f>
        <v>-0.37949331141170317</v>
      </c>
      <c r="G28" s="13">
        <f>SUM(C28/E28-1)</f>
        <v>-0.35036496350364965</v>
      </c>
    </row>
    <row r="29" spans="1:7" s="2" customFormat="1" ht="15.75">
      <c r="A29" s="46" t="s">
        <v>11</v>
      </c>
      <c r="B29" s="6">
        <f>SUM(B26:B28)</f>
        <v>16867</v>
      </c>
      <c r="C29" s="6">
        <f>SUM(C26:C28)</f>
        <v>9500</v>
      </c>
      <c r="D29" s="6">
        <f>SUM(D26:D28)</f>
        <v>48878</v>
      </c>
      <c r="E29" s="6">
        <f>SUM(E26:E28)</f>
        <v>187800</v>
      </c>
      <c r="F29" s="13">
        <f t="shared" si="2"/>
        <v>-0.6549163222717787</v>
      </c>
      <c r="G29" s="13">
        <f t="shared" si="2"/>
        <v>-0.9494142705005325</v>
      </c>
    </row>
    <row r="30" spans="1:7" s="2" customFormat="1" ht="15.75">
      <c r="A30" s="2" t="s">
        <v>94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15.75">
      <c r="A31" s="8" t="s">
        <v>10</v>
      </c>
      <c r="B31" s="6">
        <v>66</v>
      </c>
      <c r="C31" s="6">
        <v>1900</v>
      </c>
      <c r="D31" s="6">
        <v>542</v>
      </c>
      <c r="E31" s="6">
        <v>2700</v>
      </c>
      <c r="F31" s="13">
        <f t="shared" si="2"/>
        <v>-0.8782287822878229</v>
      </c>
      <c r="G31" s="13">
        <f t="shared" si="2"/>
        <v>-0.2962962962962963</v>
      </c>
    </row>
    <row r="32" spans="1:7" s="2" customFormat="1" ht="15.75">
      <c r="A32" s="45" t="s">
        <v>12</v>
      </c>
      <c r="B32" s="6">
        <f>SUM(B30:B31:B31)</f>
        <v>67</v>
      </c>
      <c r="C32" s="6">
        <f>SUM(C30:C31:C31)</f>
        <v>1900</v>
      </c>
      <c r="D32" s="6">
        <f>SUM(D31:D31)</f>
        <v>542</v>
      </c>
      <c r="E32" s="6">
        <f>SUM(E31:E31)</f>
        <v>2700</v>
      </c>
      <c r="F32" s="17">
        <f t="shared" si="2"/>
        <v>-0.8763837638376384</v>
      </c>
      <c r="G32" s="13">
        <f t="shared" si="2"/>
        <v>-0.2962962962962963</v>
      </c>
    </row>
    <row r="33" spans="1:7" s="2" customFormat="1" ht="15.75">
      <c r="A33" s="8" t="s">
        <v>27</v>
      </c>
      <c r="B33" s="6">
        <v>0</v>
      </c>
      <c r="C33" s="6">
        <v>0</v>
      </c>
      <c r="D33" s="6">
        <v>717</v>
      </c>
      <c r="E33" s="6">
        <v>11000</v>
      </c>
      <c r="F33" s="13">
        <f>SUM(B33/D33-1)</f>
        <v>-1</v>
      </c>
      <c r="G33" s="13">
        <f>SUM(C33/E33-1)</f>
        <v>-1</v>
      </c>
    </row>
    <row r="34" spans="1:7" ht="15.75">
      <c r="A34" s="45" t="s">
        <v>26</v>
      </c>
      <c r="B34" s="6">
        <v>0</v>
      </c>
      <c r="C34" s="6">
        <v>0</v>
      </c>
      <c r="D34" s="6">
        <f>SUM(D33)</f>
        <v>717</v>
      </c>
      <c r="E34" s="6">
        <f>SUM(E33)</f>
        <v>11000</v>
      </c>
      <c r="F34" s="13">
        <f>SUM(B34/D34-1)</f>
        <v>-1</v>
      </c>
      <c r="G34" s="13">
        <f>SUM(C34/E34-1)</f>
        <v>-1</v>
      </c>
    </row>
    <row r="35" spans="1:7" ht="15.75">
      <c r="A35" s="45" t="s">
        <v>37</v>
      </c>
      <c r="B35" s="6">
        <v>0</v>
      </c>
      <c r="C35" s="6">
        <v>0</v>
      </c>
      <c r="D35" s="6">
        <v>15672</v>
      </c>
      <c r="E35" s="6">
        <v>26100</v>
      </c>
      <c r="F35" s="13">
        <f>SUM(B35/D35-1)</f>
        <v>-1</v>
      </c>
      <c r="G35" s="13">
        <f>SUM(C35/E35-1)</f>
        <v>-1</v>
      </c>
    </row>
    <row r="36" spans="1:7" ht="15.75">
      <c r="A36" s="5" t="s">
        <v>20</v>
      </c>
      <c r="B36" s="6">
        <f>SUM(B35,B34,B32,B29,B25,B17,B15)</f>
        <v>22036845</v>
      </c>
      <c r="C36" s="6">
        <f>SUM(C35,C34,C32,C29,C25,C17,C15)</f>
        <v>59038500</v>
      </c>
      <c r="D36" s="11">
        <f>SUM(D35,D34,D32,D29,D25,D17,D15)</f>
        <v>22334749</v>
      </c>
      <c r="E36" s="11">
        <f>SUM(E35,E34,E32,E29,E25,E17,E15)</f>
        <v>62064000</v>
      </c>
      <c r="F36" s="13">
        <f>SUM(B36/D36-1)</f>
        <v>-0.01333813959583785</v>
      </c>
      <c r="G36" s="13">
        <f>SUM(C36/E36-1)</f>
        <v>-0.0487480665119876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3.00390625" style="0" customWidth="1"/>
    <col min="2" max="2" width="14.50390625" style="1" customWidth="1"/>
    <col min="3" max="3" width="14.875" style="1" customWidth="1"/>
    <col min="4" max="4" width="14.75390625" style="1" customWidth="1"/>
    <col min="5" max="5" width="15.125" style="1" customWidth="1"/>
    <col min="6" max="6" width="11.875" style="1" customWidth="1"/>
    <col min="7" max="7" width="11.50390625" style="1" customWidth="1"/>
    <col min="8" max="8" width="13.25390625" style="0" customWidth="1"/>
    <col min="9" max="9" width="10.50390625" style="0" bestFit="1" customWidth="1"/>
  </cols>
  <sheetData>
    <row r="1" spans="1:7" s="2" customFormat="1" ht="30" customHeight="1">
      <c r="A1" s="86" t="s">
        <v>120</v>
      </c>
      <c r="B1" s="86"/>
      <c r="C1" s="86"/>
      <c r="D1" s="86"/>
      <c r="E1" s="86"/>
      <c r="F1" s="86"/>
      <c r="G1" s="86"/>
    </row>
    <row r="2" spans="1:7" s="2" customFormat="1" ht="30" customHeight="1">
      <c r="A2" s="87" t="s">
        <v>121</v>
      </c>
      <c r="B2" s="88"/>
      <c r="C2" s="88"/>
      <c r="D2" s="88"/>
      <c r="E2" s="88"/>
      <c r="F2" s="88"/>
      <c r="G2" s="88"/>
    </row>
    <row r="3" spans="1:7" s="2" customFormat="1" ht="52.5" customHeight="1">
      <c r="A3" s="89" t="s">
        <v>122</v>
      </c>
      <c r="B3" s="88"/>
      <c r="C3" s="88"/>
      <c r="D3" s="88"/>
      <c r="E3" s="88"/>
      <c r="F3" s="88"/>
      <c r="G3" s="88"/>
    </row>
    <row r="4" spans="1:7" s="2" customFormat="1" ht="15.75">
      <c r="A4" s="78" t="s">
        <v>14</v>
      </c>
      <c r="B4" s="80" t="s">
        <v>119</v>
      </c>
      <c r="C4" s="81"/>
      <c r="D4" s="80" t="s">
        <v>118</v>
      </c>
      <c r="E4" s="81"/>
      <c r="F4" s="82" t="s">
        <v>13</v>
      </c>
      <c r="G4" s="81"/>
    </row>
    <row r="5" spans="1:8" s="2" customFormat="1" ht="15.75">
      <c r="A5" s="79"/>
      <c r="B5" s="4" t="s">
        <v>15</v>
      </c>
      <c r="C5" s="5" t="s">
        <v>16</v>
      </c>
      <c r="D5" s="4" t="s">
        <v>15</v>
      </c>
      <c r="E5" s="5" t="s">
        <v>16</v>
      </c>
      <c r="F5" s="5" t="s">
        <v>17</v>
      </c>
      <c r="G5" s="5" t="s">
        <v>18</v>
      </c>
      <c r="H5" s="20"/>
    </row>
    <row r="6" spans="1:8" s="2" customFormat="1" ht="15.75">
      <c r="A6" s="8" t="s">
        <v>21</v>
      </c>
      <c r="B6" s="6">
        <v>11341669</v>
      </c>
      <c r="C6" s="6">
        <v>28977300</v>
      </c>
      <c r="D6" s="6">
        <v>10800647</v>
      </c>
      <c r="E6" s="6">
        <v>30032600</v>
      </c>
      <c r="F6" s="13">
        <f>SUM(B6/D6-1)</f>
        <v>0.05009162877001727</v>
      </c>
      <c r="G6" s="13">
        <f aca="true" t="shared" si="0" ref="G6:G15">SUM(C6/E6-1)</f>
        <v>-0.03513848284863785</v>
      </c>
      <c r="H6" s="49"/>
    </row>
    <row r="7" spans="1:8" s="2" customFormat="1" ht="15.75">
      <c r="A7" s="8" t="s">
        <v>0</v>
      </c>
      <c r="B7" s="6">
        <v>751883</v>
      </c>
      <c r="C7" s="6">
        <v>1768200</v>
      </c>
      <c r="D7" s="18">
        <v>545238</v>
      </c>
      <c r="E7" s="18">
        <v>1485300</v>
      </c>
      <c r="F7" s="13">
        <f>SUM(B7/D7-1)</f>
        <v>0.3789996295195859</v>
      </c>
      <c r="G7" s="13">
        <f t="shared" si="0"/>
        <v>0.19046657240961418</v>
      </c>
      <c r="H7" s="49"/>
    </row>
    <row r="8" spans="1:8" s="2" customFormat="1" ht="15.75">
      <c r="A8" s="8" t="s">
        <v>1</v>
      </c>
      <c r="B8" s="6">
        <v>3381</v>
      </c>
      <c r="C8" s="6">
        <v>114600</v>
      </c>
      <c r="D8" s="6">
        <v>5373</v>
      </c>
      <c r="E8" s="6">
        <v>123900</v>
      </c>
      <c r="F8" s="13">
        <f aca="true" t="shared" si="1" ref="F8:G22">SUM(B8/D8-1)</f>
        <v>-0.3707426018983808</v>
      </c>
      <c r="G8" s="13">
        <f t="shared" si="0"/>
        <v>-0.07506053268765134</v>
      </c>
      <c r="H8" s="49"/>
    </row>
    <row r="9" spans="1:8" s="2" customFormat="1" ht="15.75">
      <c r="A9" s="8" t="s">
        <v>2</v>
      </c>
      <c r="B9" s="6">
        <v>150029</v>
      </c>
      <c r="C9" s="6">
        <v>863600</v>
      </c>
      <c r="D9" s="18">
        <v>203812</v>
      </c>
      <c r="E9" s="18">
        <v>1234800</v>
      </c>
      <c r="F9" s="13">
        <f t="shared" si="1"/>
        <v>-0.2638853453182345</v>
      </c>
      <c r="G9" s="13">
        <f t="shared" si="0"/>
        <v>-0.3006154842889537</v>
      </c>
      <c r="H9" s="49"/>
    </row>
    <row r="10" spans="1:8" s="2" customFormat="1" ht="15.75">
      <c r="A10" s="8" t="s">
        <v>3</v>
      </c>
      <c r="B10" s="6">
        <v>74313</v>
      </c>
      <c r="C10" s="6">
        <v>205000</v>
      </c>
      <c r="D10" s="18">
        <v>43517</v>
      </c>
      <c r="E10" s="18">
        <v>132700</v>
      </c>
      <c r="F10" s="13">
        <f t="shared" si="1"/>
        <v>0.7076774593836892</v>
      </c>
      <c r="G10" s="13">
        <f t="shared" si="0"/>
        <v>0.544837980406933</v>
      </c>
      <c r="H10" s="49"/>
    </row>
    <row r="11" spans="1:8" s="2" customFormat="1" ht="15.75">
      <c r="A11" s="8" t="s">
        <v>22</v>
      </c>
      <c r="B11" s="6">
        <v>4282477</v>
      </c>
      <c r="C11" s="6">
        <v>10429400</v>
      </c>
      <c r="D11" s="18">
        <v>7253108</v>
      </c>
      <c r="E11" s="18">
        <v>17770400</v>
      </c>
      <c r="F11" s="13">
        <f t="shared" si="1"/>
        <v>-0.40956662991920156</v>
      </c>
      <c r="G11" s="13">
        <f t="shared" si="0"/>
        <v>-0.4131026876153604</v>
      </c>
      <c r="H11" s="49"/>
    </row>
    <row r="12" spans="1:8" s="2" customFormat="1" ht="15.75">
      <c r="A12" s="2" t="s">
        <v>92</v>
      </c>
      <c r="B12" s="6">
        <v>45</v>
      </c>
      <c r="C12" s="6">
        <v>2800</v>
      </c>
      <c r="D12" s="18">
        <v>0</v>
      </c>
      <c r="E12" s="18">
        <v>0</v>
      </c>
      <c r="F12" s="18">
        <v>0</v>
      </c>
      <c r="G12" s="18">
        <v>0</v>
      </c>
      <c r="H12" s="49"/>
    </row>
    <row r="13" spans="1:8" s="2" customFormat="1" ht="15.75">
      <c r="A13" s="8" t="s">
        <v>19</v>
      </c>
      <c r="B13" s="6">
        <v>535456</v>
      </c>
      <c r="C13" s="6">
        <v>1671600</v>
      </c>
      <c r="D13" s="6">
        <v>76187</v>
      </c>
      <c r="E13" s="6">
        <v>270000</v>
      </c>
      <c r="F13" s="13">
        <f>SUM(B13/D13-1)</f>
        <v>6.028180660742646</v>
      </c>
      <c r="G13" s="13">
        <f t="shared" si="0"/>
        <v>5.191111111111111</v>
      </c>
      <c r="H13" s="49"/>
    </row>
    <row r="14" spans="1:9" s="2" customFormat="1" ht="15.75">
      <c r="A14" s="8" t="s">
        <v>4</v>
      </c>
      <c r="B14" s="6">
        <v>486680</v>
      </c>
      <c r="C14" s="6">
        <v>3242300</v>
      </c>
      <c r="D14" s="6">
        <v>526778</v>
      </c>
      <c r="E14" s="6">
        <v>3686800</v>
      </c>
      <c r="F14" s="13">
        <f t="shared" si="1"/>
        <v>-0.07611935198508668</v>
      </c>
      <c r="G14" s="13">
        <f t="shared" si="0"/>
        <v>-0.1205652598459368</v>
      </c>
      <c r="H14" s="49"/>
      <c r="I14" s="20"/>
    </row>
    <row r="15" spans="1:8" s="12" customFormat="1" ht="15.75">
      <c r="A15" s="8" t="s">
        <v>5</v>
      </c>
      <c r="B15" s="6">
        <v>4364525</v>
      </c>
      <c r="C15" s="6">
        <v>11498400</v>
      </c>
      <c r="D15" s="6">
        <v>2801565</v>
      </c>
      <c r="E15" s="6">
        <v>6895900</v>
      </c>
      <c r="F15" s="13">
        <f t="shared" si="1"/>
        <v>0.5578881803563365</v>
      </c>
      <c r="G15" s="13">
        <f t="shared" si="0"/>
        <v>0.6674255717165272</v>
      </c>
      <c r="H15" s="49"/>
    </row>
    <row r="16" spans="1:8" s="2" customFormat="1" ht="15.75">
      <c r="A16" s="45" t="s">
        <v>7</v>
      </c>
      <c r="B16" s="6">
        <f>SUM(B6:B15)</f>
        <v>21990458</v>
      </c>
      <c r="C16" s="6">
        <f>SUM(C6:C15)</f>
        <v>58773200</v>
      </c>
      <c r="D16" s="6">
        <f>SUM(D6:D15)</f>
        <v>22256225</v>
      </c>
      <c r="E16" s="6">
        <f>SUM(E6:E15)</f>
        <v>61632400</v>
      </c>
      <c r="F16" s="13">
        <f t="shared" si="1"/>
        <v>-0.011941243404935076</v>
      </c>
      <c r="G16" s="13">
        <f t="shared" si="1"/>
        <v>-0.04639118385784102</v>
      </c>
      <c r="H16" s="49"/>
    </row>
    <row r="17" spans="1:8" s="2" customFormat="1" ht="15.75">
      <c r="A17" s="8" t="s">
        <v>6</v>
      </c>
      <c r="B17" s="6">
        <v>25313</v>
      </c>
      <c r="C17" s="6">
        <v>138600</v>
      </c>
      <c r="D17" s="7">
        <v>7343</v>
      </c>
      <c r="E17" s="7">
        <v>92400</v>
      </c>
      <c r="F17" s="13">
        <f t="shared" si="1"/>
        <v>2.447228653139044</v>
      </c>
      <c r="G17" s="13">
        <f t="shared" si="1"/>
        <v>0.5</v>
      </c>
      <c r="H17" s="49"/>
    </row>
    <row r="18" spans="1:8" s="2" customFormat="1" ht="15.75">
      <c r="A18" s="45" t="s">
        <v>8</v>
      </c>
      <c r="B18" s="6">
        <f>SUM(B17:B17)</f>
        <v>25313</v>
      </c>
      <c r="C18" s="6">
        <f>SUM(C17:C17)</f>
        <v>138600</v>
      </c>
      <c r="D18" s="6">
        <f>SUM(D17:D17)</f>
        <v>7343</v>
      </c>
      <c r="E18" s="6">
        <f>SUM(E17:E17)</f>
        <v>92400</v>
      </c>
      <c r="F18" s="13">
        <f t="shared" si="1"/>
        <v>2.447228653139044</v>
      </c>
      <c r="G18" s="13">
        <f t="shared" si="1"/>
        <v>0.5</v>
      </c>
      <c r="H18" s="49"/>
    </row>
    <row r="19" spans="1:8" s="2" customFormat="1" ht="15.75">
      <c r="A19" s="8" t="s">
        <v>52</v>
      </c>
      <c r="B19" s="6">
        <v>0</v>
      </c>
      <c r="C19" s="6">
        <v>0</v>
      </c>
      <c r="D19" s="7">
        <v>3</v>
      </c>
      <c r="E19" s="7">
        <v>100</v>
      </c>
      <c r="F19" s="13">
        <f t="shared" si="1"/>
        <v>-1</v>
      </c>
      <c r="G19" s="13">
        <f t="shared" si="1"/>
        <v>-1</v>
      </c>
      <c r="H19" s="49"/>
    </row>
    <row r="20" spans="1:8" s="2" customFormat="1" ht="15.75">
      <c r="A20" s="8" t="s">
        <v>23</v>
      </c>
      <c r="B20" s="6">
        <v>402</v>
      </c>
      <c r="C20" s="6">
        <v>35900</v>
      </c>
      <c r="D20" s="6">
        <v>35</v>
      </c>
      <c r="E20" s="6">
        <v>8100</v>
      </c>
      <c r="F20" s="13">
        <f t="shared" si="1"/>
        <v>10.485714285714286</v>
      </c>
      <c r="G20" s="13">
        <f t="shared" si="1"/>
        <v>3.432098765432099</v>
      </c>
      <c r="H20" s="49"/>
    </row>
    <row r="21" spans="1:8" s="2" customFormat="1" ht="15.75">
      <c r="A21" s="8" t="s">
        <v>45</v>
      </c>
      <c r="B21" s="6">
        <v>2047</v>
      </c>
      <c r="C21" s="6">
        <v>16300</v>
      </c>
      <c r="D21" s="6">
        <v>2428</v>
      </c>
      <c r="E21" s="6">
        <v>16500</v>
      </c>
      <c r="F21" s="13">
        <f t="shared" si="1"/>
        <v>-0.15691927512355852</v>
      </c>
      <c r="G21" s="13">
        <f t="shared" si="1"/>
        <v>-0.012121212121212088</v>
      </c>
      <c r="H21" s="49"/>
    </row>
    <row r="22" spans="1:8" s="12" customFormat="1" ht="15.75">
      <c r="A22" s="9" t="s">
        <v>24</v>
      </c>
      <c r="B22" s="6">
        <v>1691</v>
      </c>
      <c r="C22" s="6">
        <v>63100</v>
      </c>
      <c r="D22" s="6">
        <v>1717</v>
      </c>
      <c r="E22" s="6">
        <v>60900</v>
      </c>
      <c r="F22" s="13">
        <f t="shared" si="1"/>
        <v>-0.015142690739662235</v>
      </c>
      <c r="G22" s="13">
        <f t="shared" si="1"/>
        <v>0.03612479474548436</v>
      </c>
      <c r="H22" s="49"/>
    </row>
    <row r="23" spans="1:8" s="2" customFormat="1" ht="15.75">
      <c r="A23" s="8" t="s">
        <v>36</v>
      </c>
      <c r="B23" s="6">
        <v>0</v>
      </c>
      <c r="C23" s="6">
        <v>0</v>
      </c>
      <c r="D23" s="6">
        <v>114</v>
      </c>
      <c r="E23" s="6">
        <v>3900</v>
      </c>
      <c r="F23" s="13">
        <f>SUM(B23/D23-1)</f>
        <v>-1</v>
      </c>
      <c r="G23" s="13">
        <f>SUM(C23/E23-1)</f>
        <v>-1</v>
      </c>
      <c r="H23" s="49"/>
    </row>
    <row r="24" spans="1:8" s="2" customFormat="1" ht="15.75">
      <c r="A24" s="8" t="s">
        <v>56</v>
      </c>
      <c r="B24" s="6">
        <v>0</v>
      </c>
      <c r="C24" s="6">
        <v>0</v>
      </c>
      <c r="D24" s="6">
        <v>1072</v>
      </c>
      <c r="E24" s="6">
        <v>22100</v>
      </c>
      <c r="F24" s="13">
        <f aca="true" t="shared" si="2" ref="F24:G33">SUM(B24/D24-1)</f>
        <v>-1</v>
      </c>
      <c r="G24" s="13">
        <f t="shared" si="2"/>
        <v>-1</v>
      </c>
      <c r="H24" s="49"/>
    </row>
    <row r="25" spans="1:8" s="2" customFormat="1" ht="15.75">
      <c r="A25" s="8" t="s">
        <v>49</v>
      </c>
      <c r="B25" s="6">
        <v>0</v>
      </c>
      <c r="C25" s="6">
        <v>0</v>
      </c>
      <c r="D25" s="6">
        <v>3</v>
      </c>
      <c r="E25" s="6">
        <v>0</v>
      </c>
      <c r="F25" s="13">
        <f t="shared" si="2"/>
        <v>-1</v>
      </c>
      <c r="G25" s="6">
        <v>0</v>
      </c>
      <c r="H25" s="49"/>
    </row>
    <row r="26" spans="1:8" s="12" customFormat="1" ht="15.75">
      <c r="A26" s="45" t="s">
        <v>9</v>
      </c>
      <c r="B26" s="6">
        <f>SUM(B19:B25)</f>
        <v>4140</v>
      </c>
      <c r="C26" s="6">
        <f>SUM(C19:C25)</f>
        <v>115300</v>
      </c>
      <c r="D26" s="6">
        <f>SUM(D19:D25)</f>
        <v>5372</v>
      </c>
      <c r="E26" s="6">
        <f>SUM(E19:E25)</f>
        <v>111600</v>
      </c>
      <c r="F26" s="13">
        <f t="shared" si="2"/>
        <v>-0.22933730454207002</v>
      </c>
      <c r="G26" s="13">
        <f t="shared" si="2"/>
        <v>0.03315412186379918</v>
      </c>
      <c r="H26" s="49"/>
    </row>
    <row r="27" spans="1:8" s="14" customFormat="1" ht="15.75">
      <c r="A27" s="8" t="s">
        <v>25</v>
      </c>
      <c r="B27" s="6">
        <v>15</v>
      </c>
      <c r="C27" s="6">
        <v>300</v>
      </c>
      <c r="D27" s="7">
        <v>22116</v>
      </c>
      <c r="E27" s="7">
        <v>174100</v>
      </c>
      <c r="F27" s="13">
        <f t="shared" si="2"/>
        <v>-0.9993217580032555</v>
      </c>
      <c r="G27" s="13">
        <f t="shared" si="2"/>
        <v>-0.9982768523836876</v>
      </c>
      <c r="H27" s="49"/>
    </row>
    <row r="28" spans="1:8" s="2" customFormat="1" ht="15.75">
      <c r="A28" s="2" t="s">
        <v>113</v>
      </c>
      <c r="B28" s="6">
        <v>246</v>
      </c>
      <c r="C28" s="6">
        <v>300</v>
      </c>
      <c r="D28" s="7">
        <v>0</v>
      </c>
      <c r="E28" s="7">
        <v>0</v>
      </c>
      <c r="F28" s="7">
        <v>0</v>
      </c>
      <c r="G28" s="7">
        <v>0</v>
      </c>
      <c r="H28" s="49"/>
    </row>
    <row r="29" spans="1:8" s="2" customFormat="1" ht="15.75">
      <c r="A29" s="8" t="s">
        <v>48</v>
      </c>
      <c r="B29" s="6">
        <v>16606</v>
      </c>
      <c r="C29" s="6">
        <v>8900</v>
      </c>
      <c r="D29" s="7">
        <v>26762</v>
      </c>
      <c r="E29" s="7">
        <v>13700</v>
      </c>
      <c r="F29" s="13">
        <f>SUM(B29/D29-1)</f>
        <v>-0.37949331141170317</v>
      </c>
      <c r="G29" s="13">
        <f>SUM(C29/E29-1)</f>
        <v>-0.35036496350364965</v>
      </c>
      <c r="H29" s="49"/>
    </row>
    <row r="30" spans="1:8" s="2" customFormat="1" ht="15.75">
      <c r="A30" s="46" t="s">
        <v>11</v>
      </c>
      <c r="B30" s="6">
        <f>SUM(B27:B29)</f>
        <v>16867</v>
      </c>
      <c r="C30" s="6">
        <f>SUM(C27:C29)</f>
        <v>9500</v>
      </c>
      <c r="D30" s="6">
        <f>SUM(D27:D29)</f>
        <v>48878</v>
      </c>
      <c r="E30" s="6">
        <f>SUM(E27:E29)</f>
        <v>187800</v>
      </c>
      <c r="F30" s="13">
        <f t="shared" si="2"/>
        <v>-0.6549163222717787</v>
      </c>
      <c r="G30" s="13">
        <f t="shared" si="2"/>
        <v>-0.9494142705005325</v>
      </c>
      <c r="H30" s="49"/>
    </row>
    <row r="31" spans="1:8" s="2" customFormat="1" ht="15.75">
      <c r="A31" s="2" t="s">
        <v>94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9"/>
    </row>
    <row r="32" spans="1:8" s="2" customFormat="1" ht="15.75">
      <c r="A32" s="8" t="s">
        <v>10</v>
      </c>
      <c r="B32" s="6">
        <v>66</v>
      </c>
      <c r="C32" s="6">
        <v>1900</v>
      </c>
      <c r="D32" s="6">
        <v>542</v>
      </c>
      <c r="E32" s="6">
        <v>2700</v>
      </c>
      <c r="F32" s="13">
        <f t="shared" si="2"/>
        <v>-0.8782287822878229</v>
      </c>
      <c r="G32" s="13">
        <f t="shared" si="2"/>
        <v>-0.2962962962962963</v>
      </c>
      <c r="H32" s="49"/>
    </row>
    <row r="33" spans="1:8" s="2" customFormat="1" ht="15.75">
      <c r="A33" s="45" t="s">
        <v>12</v>
      </c>
      <c r="B33" s="6">
        <f>SUM(B31:B32:B32)</f>
        <v>67</v>
      </c>
      <c r="C33" s="6">
        <f>SUM(C31:C32:C32)</f>
        <v>1900</v>
      </c>
      <c r="D33" s="6">
        <f>SUM(D32:D32)</f>
        <v>542</v>
      </c>
      <c r="E33" s="6">
        <f>SUM(E32:E32)</f>
        <v>2700</v>
      </c>
      <c r="F33" s="17">
        <f t="shared" si="2"/>
        <v>-0.8763837638376384</v>
      </c>
      <c r="G33" s="13">
        <f t="shared" si="2"/>
        <v>-0.2962962962962963</v>
      </c>
      <c r="H33" s="49"/>
    </row>
    <row r="34" spans="1:8" s="2" customFormat="1" ht="15.75">
      <c r="A34" s="8" t="s">
        <v>27</v>
      </c>
      <c r="B34" s="6">
        <v>0</v>
      </c>
      <c r="C34" s="6">
        <v>0</v>
      </c>
      <c r="D34" s="6">
        <v>717</v>
      </c>
      <c r="E34" s="6">
        <v>11000</v>
      </c>
      <c r="F34" s="13">
        <f>SUM(B34/D34-1)</f>
        <v>-1</v>
      </c>
      <c r="G34" s="13">
        <f>SUM(C34/E34-1)</f>
        <v>-1</v>
      </c>
      <c r="H34" s="49"/>
    </row>
    <row r="35" spans="1:8" s="2" customFormat="1" ht="15.75">
      <c r="A35" s="45" t="s">
        <v>26</v>
      </c>
      <c r="B35" s="6">
        <v>0</v>
      </c>
      <c r="C35" s="6">
        <v>0</v>
      </c>
      <c r="D35" s="6">
        <f>SUM(D34)</f>
        <v>717</v>
      </c>
      <c r="E35" s="6">
        <f>SUM(E34)</f>
        <v>11000</v>
      </c>
      <c r="F35" s="13">
        <f>SUM(B35/D35-1)</f>
        <v>-1</v>
      </c>
      <c r="G35" s="13">
        <f>SUM(C35/E35-1)</f>
        <v>-1</v>
      </c>
      <c r="H35" s="49"/>
    </row>
    <row r="36" spans="1:8" s="2" customFormat="1" ht="15.75">
      <c r="A36" s="45" t="s">
        <v>37</v>
      </c>
      <c r="B36" s="6">
        <v>0</v>
      </c>
      <c r="C36" s="6">
        <v>0</v>
      </c>
      <c r="D36" s="6">
        <v>15672</v>
      </c>
      <c r="E36" s="6">
        <v>26100</v>
      </c>
      <c r="F36" s="13">
        <f>SUM(B36/D36-1)</f>
        <v>-1</v>
      </c>
      <c r="G36" s="13">
        <f>SUM(C36/E36-1)</f>
        <v>-1</v>
      </c>
      <c r="H36" s="49"/>
    </row>
    <row r="37" spans="1:8" s="2" customFormat="1" ht="15.75">
      <c r="A37" s="5" t="s">
        <v>20</v>
      </c>
      <c r="B37" s="6">
        <f>SUM(B36,B35,B33,B30,B26,B18,B16)</f>
        <v>22036845</v>
      </c>
      <c r="C37" s="6">
        <f>SUM(C36,C35,C33,C30,C26,C18,C16)</f>
        <v>59038500</v>
      </c>
      <c r="D37" s="11">
        <f>SUM(D36,D35,D33,D30,D26,D18,D16)</f>
        <v>22334749</v>
      </c>
      <c r="E37" s="11">
        <f>SUM(E36,E35,E33,E30,E26,E18,E16)</f>
        <v>62064000</v>
      </c>
      <c r="F37" s="13">
        <f>SUM(B37/D37-1)</f>
        <v>-0.01333813959583785</v>
      </c>
      <c r="G37" s="13">
        <f>SUM(C37/E37-1)</f>
        <v>-0.0487480665119876</v>
      </c>
      <c r="H37" s="49"/>
    </row>
    <row r="38" spans="2:7" s="2" customFormat="1" ht="15.75">
      <c r="B38" s="3"/>
      <c r="C38" s="3"/>
      <c r="D38" s="3"/>
      <c r="E38" s="3"/>
      <c r="F38" s="3"/>
      <c r="G38" s="3"/>
    </row>
    <row r="39" spans="2:7" s="2" customFormat="1" ht="15.75">
      <c r="B39" s="3"/>
      <c r="C39" s="3"/>
      <c r="D39" s="3"/>
      <c r="E39" s="3"/>
      <c r="F39" s="3"/>
      <c r="G39" s="3"/>
    </row>
    <row r="40" spans="2:7" s="2" customFormat="1" ht="15.75">
      <c r="B40" s="3"/>
      <c r="C40" s="3"/>
      <c r="D40" s="3"/>
      <c r="E40" s="3"/>
      <c r="F40" s="3"/>
      <c r="G40" s="3"/>
    </row>
    <row r="41" spans="2:7" s="2" customFormat="1" ht="15.75">
      <c r="B41" s="3"/>
      <c r="C41" s="3"/>
      <c r="D41" s="3"/>
      <c r="E41" s="3"/>
      <c r="F41" s="3"/>
      <c r="G41" s="3"/>
    </row>
    <row r="42" spans="2:7" s="2" customFormat="1" ht="15.75">
      <c r="B42" s="3"/>
      <c r="C42" s="3"/>
      <c r="D42" s="3"/>
      <c r="E42" s="3"/>
      <c r="F42" s="3"/>
      <c r="G42" s="3"/>
    </row>
    <row r="43" spans="2:7" s="2" customFormat="1" ht="15.75">
      <c r="B43" s="3"/>
      <c r="C43" s="3"/>
      <c r="D43" s="3"/>
      <c r="E43" s="3"/>
      <c r="F43" s="3"/>
      <c r="G43" s="3"/>
    </row>
    <row r="44" spans="2:7" s="2" customFormat="1" ht="15.75">
      <c r="B44" s="3"/>
      <c r="C44" s="3"/>
      <c r="D44" s="3"/>
      <c r="E44" s="3"/>
      <c r="F44" s="3"/>
      <c r="G44" s="3"/>
    </row>
    <row r="45" spans="2:7" s="2" customFormat="1" ht="15.75">
      <c r="B45" s="3"/>
      <c r="C45" s="3"/>
      <c r="D45" s="3"/>
      <c r="E45" s="3"/>
      <c r="F45" s="3"/>
      <c r="G45" s="3"/>
    </row>
    <row r="46" spans="2:7" s="2" customFormat="1" ht="15.75">
      <c r="B46" s="3"/>
      <c r="C46" s="3"/>
      <c r="D46" s="3"/>
      <c r="E46" s="3"/>
      <c r="F46" s="3"/>
      <c r="G46" s="3"/>
    </row>
    <row r="47" spans="2:7" s="2" customFormat="1" ht="15.75">
      <c r="B47" s="3"/>
      <c r="C47" s="3"/>
      <c r="D47" s="3"/>
      <c r="E47" s="3"/>
      <c r="F47" s="3"/>
      <c r="G47" s="3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</sheetData>
  <sheetProtection/>
  <mergeCells count="7">
    <mergeCell ref="A1:G1"/>
    <mergeCell ref="A4:A5"/>
    <mergeCell ref="B4:C4"/>
    <mergeCell ref="D4:E4"/>
    <mergeCell ref="F4:G4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13.00390625" style="21" customWidth="1"/>
    <col min="2" max="4" width="13.625" style="22" customWidth="1"/>
    <col min="5" max="5" width="14.50390625" style="22" customWidth="1"/>
    <col min="6" max="7" width="10.625" style="22" customWidth="1"/>
    <col min="8" max="16384" width="8.875" style="21" customWidth="1"/>
  </cols>
  <sheetData>
    <row r="1" spans="1:7" ht="30" customHeight="1">
      <c r="A1" s="71" t="s">
        <v>76</v>
      </c>
      <c r="B1" s="71"/>
      <c r="C1" s="71"/>
      <c r="D1" s="71"/>
      <c r="E1" s="71"/>
      <c r="F1" s="71"/>
      <c r="G1" s="71"/>
    </row>
    <row r="2" ht="22.5" customHeight="1"/>
    <row r="3" spans="1:7" ht="19.5" customHeight="1">
      <c r="A3" s="72" t="s">
        <v>28</v>
      </c>
      <c r="B3" s="74" t="s">
        <v>78</v>
      </c>
      <c r="C3" s="75"/>
      <c r="D3" s="74" t="s">
        <v>77</v>
      </c>
      <c r="E3" s="75"/>
      <c r="F3" s="76" t="s">
        <v>13</v>
      </c>
      <c r="G3" s="75"/>
    </row>
    <row r="4" spans="1:7" ht="19.5" customHeight="1">
      <c r="A4" s="73"/>
      <c r="B4" s="23" t="s">
        <v>15</v>
      </c>
      <c r="C4" s="24" t="s">
        <v>16</v>
      </c>
      <c r="D4" s="23" t="s">
        <v>15</v>
      </c>
      <c r="E4" s="24" t="s">
        <v>16</v>
      </c>
      <c r="F4" s="24" t="s">
        <v>17</v>
      </c>
      <c r="G4" s="24" t="s">
        <v>18</v>
      </c>
    </row>
    <row r="5" spans="1:7" ht="24" customHeight="1">
      <c r="A5" s="25" t="s">
        <v>21</v>
      </c>
      <c r="B5" s="26">
        <v>1218471</v>
      </c>
      <c r="C5" s="26">
        <v>2979200</v>
      </c>
      <c r="D5" s="26">
        <v>1499847</v>
      </c>
      <c r="E5" s="26">
        <v>4211200</v>
      </c>
      <c r="F5" s="38">
        <f>SUM(B5/D5-1)</f>
        <v>-0.187603135519823</v>
      </c>
      <c r="G5" s="38">
        <f aca="true" t="shared" si="0" ref="G5:G12">SUM(C5/E5-1)</f>
        <v>-0.29255319148936165</v>
      </c>
    </row>
    <row r="6" spans="1:7" ht="24" customHeight="1">
      <c r="A6" s="25" t="s">
        <v>0</v>
      </c>
      <c r="B6" s="26">
        <v>35381</v>
      </c>
      <c r="C6" s="26">
        <v>89100</v>
      </c>
      <c r="D6" s="28">
        <v>64956</v>
      </c>
      <c r="E6" s="28">
        <v>183300</v>
      </c>
      <c r="F6" s="38">
        <f>SUM(B6/D6-1)</f>
        <v>-0.4553082086335365</v>
      </c>
      <c r="G6" s="38">
        <f t="shared" si="0"/>
        <v>-0.513911620294599</v>
      </c>
    </row>
    <row r="7" spans="1:7" ht="24" customHeight="1">
      <c r="A7" s="25" t="s">
        <v>1</v>
      </c>
      <c r="B7" s="26">
        <v>742</v>
      </c>
      <c r="C7" s="26">
        <v>30600</v>
      </c>
      <c r="D7" s="26">
        <v>734</v>
      </c>
      <c r="E7" s="26">
        <v>11300</v>
      </c>
      <c r="F7" s="38">
        <f aca="true" t="shared" si="1" ref="F7:F12">SUM(B7/D7-1)</f>
        <v>0.01089918256130784</v>
      </c>
      <c r="G7" s="38">
        <f t="shared" si="0"/>
        <v>1.7079646017699117</v>
      </c>
    </row>
    <row r="8" spans="1:7" ht="24" customHeight="1">
      <c r="A8" s="25" t="s">
        <v>2</v>
      </c>
      <c r="B8" s="26">
        <v>21118</v>
      </c>
      <c r="C8" s="26">
        <v>118200</v>
      </c>
      <c r="D8" s="28">
        <v>24815</v>
      </c>
      <c r="E8" s="28">
        <v>153400</v>
      </c>
      <c r="F8" s="38">
        <f t="shared" si="1"/>
        <v>-0.1489824702800725</v>
      </c>
      <c r="G8" s="38">
        <f t="shared" si="0"/>
        <v>-0.22946544980443284</v>
      </c>
    </row>
    <row r="9" spans="1:7" ht="24" customHeight="1">
      <c r="A9" s="25" t="s">
        <v>3</v>
      </c>
      <c r="B9" s="26">
        <v>0</v>
      </c>
      <c r="C9" s="26">
        <v>0</v>
      </c>
      <c r="D9" s="28">
        <v>4991</v>
      </c>
      <c r="E9" s="28">
        <v>15300</v>
      </c>
      <c r="F9" s="38">
        <f>SUM(B9/D9-1)</f>
        <v>-1</v>
      </c>
      <c r="G9" s="38">
        <f>SUM(C9/E9-1)</f>
        <v>-1</v>
      </c>
    </row>
    <row r="10" spans="1:7" ht="24" customHeight="1">
      <c r="A10" s="25" t="s">
        <v>22</v>
      </c>
      <c r="B10" s="26">
        <v>445431</v>
      </c>
      <c r="C10" s="26">
        <v>1002700</v>
      </c>
      <c r="D10" s="28">
        <v>894969</v>
      </c>
      <c r="E10" s="28">
        <v>2305600</v>
      </c>
      <c r="F10" s="38">
        <f>SUM(B10/D10-1)</f>
        <v>-0.5022944928818763</v>
      </c>
      <c r="G10" s="38">
        <f>SUM(C10/E10-1)</f>
        <v>-0.5651023594725885</v>
      </c>
    </row>
    <row r="11" spans="1:7" ht="24" customHeight="1">
      <c r="A11" s="25" t="s">
        <v>4</v>
      </c>
      <c r="B11" s="26">
        <v>78529</v>
      </c>
      <c r="C11" s="26">
        <v>435100</v>
      </c>
      <c r="D11" s="26">
        <v>86977</v>
      </c>
      <c r="E11" s="26">
        <v>601500</v>
      </c>
      <c r="F11" s="38">
        <f t="shared" si="1"/>
        <v>-0.0971291260908056</v>
      </c>
      <c r="G11" s="38">
        <f t="shared" si="0"/>
        <v>-0.2766417290108063</v>
      </c>
    </row>
    <row r="12" spans="1:7" ht="24" customHeight="1">
      <c r="A12" s="25" t="s">
        <v>5</v>
      </c>
      <c r="B12" s="26">
        <v>299256</v>
      </c>
      <c r="C12" s="26">
        <v>770200</v>
      </c>
      <c r="D12" s="26">
        <v>380979</v>
      </c>
      <c r="E12" s="26">
        <v>921400</v>
      </c>
      <c r="F12" s="38">
        <f t="shared" si="1"/>
        <v>-0.21450788626144746</v>
      </c>
      <c r="G12" s="38">
        <f t="shared" si="0"/>
        <v>-0.16409811156935095</v>
      </c>
    </row>
    <row r="13" spans="1:7" ht="24" customHeight="1">
      <c r="A13" s="32" t="s">
        <v>7</v>
      </c>
      <c r="B13" s="33">
        <f>SUM(B5:B12)</f>
        <v>2098928</v>
      </c>
      <c r="C13" s="33">
        <f>SUM(C5:C12)</f>
        <v>5425100</v>
      </c>
      <c r="D13" s="33">
        <f>SUM(D5:D12)</f>
        <v>2958268</v>
      </c>
      <c r="E13" s="33">
        <f>SUM(E5:E12)</f>
        <v>8403000</v>
      </c>
      <c r="F13" s="39">
        <f>SUM(B13/D13-1)</f>
        <v>-0.29048754203473115</v>
      </c>
      <c r="G13" s="39">
        <f>SUM(C13/E13-1)</f>
        <v>-0.35438533856955845</v>
      </c>
    </row>
    <row r="14" spans="1:7" s="40" customFormat="1" ht="24" customHeight="1">
      <c r="A14" s="25" t="s">
        <v>23</v>
      </c>
      <c r="B14" s="26">
        <v>0</v>
      </c>
      <c r="C14" s="26">
        <v>0</v>
      </c>
      <c r="D14" s="26">
        <v>31</v>
      </c>
      <c r="E14" s="26">
        <v>2700</v>
      </c>
      <c r="F14" s="38">
        <f>SUM(B14/D14-1)</f>
        <v>-1</v>
      </c>
      <c r="G14" s="38">
        <f>SUM(C14/E14-1)</f>
        <v>-1</v>
      </c>
    </row>
    <row r="15" spans="1:7" ht="24" customHeight="1">
      <c r="A15" s="25" t="s">
        <v>45</v>
      </c>
      <c r="B15" s="26">
        <v>1014</v>
      </c>
      <c r="C15" s="26">
        <v>7900</v>
      </c>
      <c r="D15" s="26">
        <v>1369</v>
      </c>
      <c r="E15" s="26">
        <v>9300</v>
      </c>
      <c r="F15" s="26">
        <v>0</v>
      </c>
      <c r="G15" s="26">
        <v>0</v>
      </c>
    </row>
    <row r="16" spans="1:7" ht="24" customHeight="1">
      <c r="A16" s="31" t="s">
        <v>24</v>
      </c>
      <c r="B16" s="26">
        <v>0</v>
      </c>
      <c r="C16" s="26">
        <v>0</v>
      </c>
      <c r="D16" s="26">
        <v>233</v>
      </c>
      <c r="E16" s="26">
        <v>9500</v>
      </c>
      <c r="F16" s="38">
        <f>SUM(B16/D16-1)</f>
        <v>-1</v>
      </c>
      <c r="G16" s="38">
        <f>SUM(C16/E16-1)</f>
        <v>-1</v>
      </c>
    </row>
    <row r="17" spans="1:7" ht="24" customHeight="1">
      <c r="A17" s="31" t="s">
        <v>49</v>
      </c>
      <c r="B17" s="26">
        <v>0</v>
      </c>
      <c r="C17" s="26">
        <v>0</v>
      </c>
      <c r="D17" s="26">
        <v>2</v>
      </c>
      <c r="E17" s="26">
        <v>0</v>
      </c>
      <c r="F17" s="26">
        <v>0</v>
      </c>
      <c r="G17" s="26">
        <v>0</v>
      </c>
    </row>
    <row r="18" spans="1:7" ht="24" customHeight="1">
      <c r="A18" s="32" t="s">
        <v>9</v>
      </c>
      <c r="B18" s="33">
        <f>SUM(B14:B17)</f>
        <v>1014</v>
      </c>
      <c r="C18" s="33">
        <f>SUM(C14:C17)</f>
        <v>7900</v>
      </c>
      <c r="D18" s="33">
        <f>SUM(D14:D17)</f>
        <v>1635</v>
      </c>
      <c r="E18" s="33">
        <f>SUM(E14:E17)</f>
        <v>21500</v>
      </c>
      <c r="F18" s="39">
        <f>SUM(B18/D18-1)</f>
        <v>-0.37981651376146786</v>
      </c>
      <c r="G18" s="39">
        <f>SUM(C18/E18-1)</f>
        <v>-0.6325581395348837</v>
      </c>
    </row>
    <row r="19" spans="1:7" s="40" customFormat="1" ht="24" customHeight="1">
      <c r="A19" s="41" t="s">
        <v>20</v>
      </c>
      <c r="B19" s="42">
        <f>SUM(B18,B13)</f>
        <v>2099942</v>
      </c>
      <c r="C19" s="42">
        <f>SUM(C18,C13)</f>
        <v>5433000</v>
      </c>
      <c r="D19" s="42">
        <f>SUM(D18,D13)</f>
        <v>2959903</v>
      </c>
      <c r="E19" s="42">
        <f>SUM(E18,E13)</f>
        <v>8424500</v>
      </c>
      <c r="F19" s="43">
        <f>SUM(B19/D19-1)</f>
        <v>-0.2905368858371372</v>
      </c>
      <c r="G19" s="43">
        <f>SUM(C19/E19-1)</f>
        <v>-0.3550952578788059</v>
      </c>
    </row>
    <row r="20" spans="1:7" s="44" customFormat="1" ht="31.5" customHeight="1">
      <c r="A20" s="21"/>
      <c r="B20" s="22"/>
      <c r="C20" s="22"/>
      <c r="D20" s="22"/>
      <c r="E20" s="22"/>
      <c r="F20" s="22"/>
      <c r="G20" s="22"/>
    </row>
  </sheetData>
  <sheetProtection/>
  <mergeCells count="5">
    <mergeCell ref="B3:C3"/>
    <mergeCell ref="D3:E3"/>
    <mergeCell ref="F3:G3"/>
    <mergeCell ref="A1:G1"/>
    <mergeCell ref="A3:A4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3.00390625" style="0" customWidth="1"/>
    <col min="2" max="2" width="13.625" style="1" customWidth="1"/>
    <col min="3" max="3" width="15.50390625" style="1" customWidth="1"/>
    <col min="4" max="4" width="13.625" style="1" customWidth="1"/>
    <col min="5" max="5" width="15.50390625" style="1" customWidth="1"/>
    <col min="6" max="7" width="10.625" style="1" customWidth="1"/>
  </cols>
  <sheetData>
    <row r="1" spans="1:7" s="2" customFormat="1" ht="30" customHeight="1">
      <c r="A1" s="77" t="s">
        <v>79</v>
      </c>
      <c r="B1" s="77"/>
      <c r="C1" s="77"/>
      <c r="D1" s="77"/>
      <c r="E1" s="77"/>
      <c r="F1" s="77"/>
      <c r="G1" s="77"/>
    </row>
    <row r="2" spans="2:7" s="2" customFormat="1" ht="11.25" customHeight="1">
      <c r="B2" s="3"/>
      <c r="C2" s="3"/>
      <c r="D2" s="3"/>
      <c r="E2" s="3"/>
      <c r="F2" s="3"/>
      <c r="G2" s="3"/>
    </row>
    <row r="3" spans="1:7" s="2" customFormat="1" ht="19.5" customHeight="1">
      <c r="A3" s="78" t="s">
        <v>28</v>
      </c>
      <c r="B3" s="80" t="s">
        <v>80</v>
      </c>
      <c r="C3" s="81"/>
      <c r="D3" s="80" t="s">
        <v>81</v>
      </c>
      <c r="E3" s="81"/>
      <c r="F3" s="82" t="s">
        <v>13</v>
      </c>
      <c r="G3" s="81"/>
    </row>
    <row r="4" spans="1:7" s="2" customFormat="1" ht="19.5" customHeight="1">
      <c r="A4" s="79"/>
      <c r="B4" s="4" t="s">
        <v>15</v>
      </c>
      <c r="C4" s="5" t="s">
        <v>16</v>
      </c>
      <c r="D4" s="4" t="s">
        <v>15</v>
      </c>
      <c r="E4" s="5" t="s">
        <v>16</v>
      </c>
      <c r="F4" s="5" t="s">
        <v>17</v>
      </c>
      <c r="G4" s="5" t="s">
        <v>18</v>
      </c>
    </row>
    <row r="5" spans="1:7" s="2" customFormat="1" ht="24" customHeight="1">
      <c r="A5" s="8" t="s">
        <v>30</v>
      </c>
      <c r="B5" s="6">
        <v>3212698</v>
      </c>
      <c r="C5" s="6">
        <v>7896900</v>
      </c>
      <c r="D5" s="6">
        <v>2579974</v>
      </c>
      <c r="E5" s="6">
        <v>7279900</v>
      </c>
      <c r="F5" s="13">
        <f>SUM(B5/D5-1)</f>
        <v>0.24524433191962403</v>
      </c>
      <c r="G5" s="13">
        <f aca="true" t="shared" si="0" ref="G5:G13">SUM(C5/E5-1)</f>
        <v>0.08475391145482769</v>
      </c>
    </row>
    <row r="6" spans="1:7" s="2" customFormat="1" ht="24" customHeight="1">
      <c r="A6" s="8" t="s">
        <v>0</v>
      </c>
      <c r="B6" s="18">
        <v>151411</v>
      </c>
      <c r="C6" s="18">
        <v>375300</v>
      </c>
      <c r="D6" s="18">
        <v>139529</v>
      </c>
      <c r="E6" s="18">
        <v>383000</v>
      </c>
      <c r="F6" s="13">
        <f>SUM(B6/D6-1)</f>
        <v>0.08515792415913537</v>
      </c>
      <c r="G6" s="13">
        <f t="shared" si="0"/>
        <v>-0.020104438642297606</v>
      </c>
    </row>
    <row r="7" spans="1:7" s="2" customFormat="1" ht="24" customHeight="1">
      <c r="A7" s="8" t="s">
        <v>1</v>
      </c>
      <c r="B7" s="6">
        <v>974</v>
      </c>
      <c r="C7" s="6">
        <v>42700</v>
      </c>
      <c r="D7" s="6">
        <v>3170</v>
      </c>
      <c r="E7" s="6">
        <v>58600</v>
      </c>
      <c r="F7" s="13">
        <f aca="true" t="shared" si="1" ref="F7:F13">SUM(B7/D7-1)</f>
        <v>-0.6927444794952682</v>
      </c>
      <c r="G7" s="13">
        <f t="shared" si="0"/>
        <v>-0.27133105802047786</v>
      </c>
    </row>
    <row r="8" spans="1:7" s="2" customFormat="1" ht="24" customHeight="1">
      <c r="A8" s="8" t="s">
        <v>2</v>
      </c>
      <c r="B8" s="18">
        <v>48071</v>
      </c>
      <c r="C8" s="18">
        <v>283300</v>
      </c>
      <c r="D8" s="18">
        <v>67871</v>
      </c>
      <c r="E8" s="18">
        <v>410000</v>
      </c>
      <c r="F8" s="13">
        <f t="shared" si="1"/>
        <v>-0.2917298993679186</v>
      </c>
      <c r="G8" s="13">
        <f t="shared" si="0"/>
        <v>-0.3090243902439025</v>
      </c>
    </row>
    <row r="9" spans="1:7" s="2" customFormat="1" ht="24" customHeight="1">
      <c r="A9" s="8" t="s">
        <v>3</v>
      </c>
      <c r="B9" s="18">
        <v>0</v>
      </c>
      <c r="C9" s="18">
        <v>0</v>
      </c>
      <c r="D9" s="18">
        <v>10045</v>
      </c>
      <c r="E9" s="18">
        <v>30600</v>
      </c>
      <c r="F9" s="13">
        <f t="shared" si="1"/>
        <v>-1</v>
      </c>
      <c r="G9" s="13">
        <f t="shared" si="0"/>
        <v>-1</v>
      </c>
    </row>
    <row r="10" spans="1:7" s="2" customFormat="1" ht="24" customHeight="1">
      <c r="A10" s="8" t="s">
        <v>31</v>
      </c>
      <c r="B10" s="18">
        <v>746844</v>
      </c>
      <c r="C10" s="18">
        <v>1687100</v>
      </c>
      <c r="D10" s="18">
        <v>1658371</v>
      </c>
      <c r="E10" s="18">
        <v>4224300</v>
      </c>
      <c r="F10" s="13">
        <f t="shared" si="1"/>
        <v>-0.549652038054211</v>
      </c>
      <c r="G10" s="13">
        <f t="shared" si="0"/>
        <v>-0.600620221101721</v>
      </c>
    </row>
    <row r="11" spans="1:7" s="2" customFormat="1" ht="24" customHeight="1">
      <c r="A11" s="8" t="s">
        <v>29</v>
      </c>
      <c r="B11" s="6">
        <v>70000</v>
      </c>
      <c r="C11" s="6">
        <v>207700</v>
      </c>
      <c r="D11" s="6">
        <v>0</v>
      </c>
      <c r="E11" s="6">
        <v>0</v>
      </c>
      <c r="F11" s="6">
        <v>0</v>
      </c>
      <c r="G11" s="6">
        <v>0</v>
      </c>
    </row>
    <row r="12" spans="1:7" s="2" customFormat="1" ht="24" customHeight="1">
      <c r="A12" s="8" t="s">
        <v>4</v>
      </c>
      <c r="B12" s="6">
        <v>133566</v>
      </c>
      <c r="C12" s="6">
        <v>792500</v>
      </c>
      <c r="D12" s="6">
        <v>121969</v>
      </c>
      <c r="E12" s="6">
        <v>848000</v>
      </c>
      <c r="F12" s="13">
        <f t="shared" si="1"/>
        <v>0.09508153711188916</v>
      </c>
      <c r="G12" s="13">
        <f t="shared" si="0"/>
        <v>-0.06544811320754718</v>
      </c>
    </row>
    <row r="13" spans="1:7" s="2" customFormat="1" ht="24" customHeight="1">
      <c r="A13" s="8" t="s">
        <v>5</v>
      </c>
      <c r="B13" s="6">
        <v>770450</v>
      </c>
      <c r="C13" s="6">
        <v>1958100</v>
      </c>
      <c r="D13" s="6">
        <v>573676</v>
      </c>
      <c r="E13" s="6">
        <v>1397600</v>
      </c>
      <c r="F13" s="13">
        <f t="shared" si="1"/>
        <v>0.3430054595276777</v>
      </c>
      <c r="G13" s="13">
        <f t="shared" si="0"/>
        <v>0.40104464796794503</v>
      </c>
    </row>
    <row r="14" spans="1:7" s="12" customFormat="1" ht="24" customHeight="1">
      <c r="A14" s="8" t="s">
        <v>7</v>
      </c>
      <c r="B14" s="6">
        <f>SUM(B5:B13)</f>
        <v>5134014</v>
      </c>
      <c r="C14" s="6">
        <f>SUM(C5:C13)</f>
        <v>13243600</v>
      </c>
      <c r="D14" s="6">
        <f>SUM(D5:D13)</f>
        <v>5154605</v>
      </c>
      <c r="E14" s="6">
        <f>SUM(E5:E13)</f>
        <v>14632000</v>
      </c>
      <c r="F14" s="13">
        <f aca="true" t="shared" si="2" ref="F14:G19">SUM(B14/D14-1)</f>
        <v>-0.003994680484731616</v>
      </c>
      <c r="G14" s="13">
        <f t="shared" si="2"/>
        <v>-0.09488791689447784</v>
      </c>
    </row>
    <row r="15" spans="1:7" s="12" customFormat="1" ht="24" customHeight="1">
      <c r="A15" s="8" t="s">
        <v>32</v>
      </c>
      <c r="B15" s="7">
        <v>594</v>
      </c>
      <c r="C15" s="7">
        <v>16700</v>
      </c>
      <c r="D15" s="7">
        <v>1370</v>
      </c>
      <c r="E15" s="7">
        <v>38500</v>
      </c>
      <c r="F15" s="13">
        <f t="shared" si="2"/>
        <v>-0.5664233576642336</v>
      </c>
      <c r="G15" s="13">
        <f t="shared" si="2"/>
        <v>-0.5662337662337662</v>
      </c>
    </row>
    <row r="16" spans="1:7" s="12" customFormat="1" ht="24" customHeight="1">
      <c r="A16" s="8" t="s">
        <v>8</v>
      </c>
      <c r="B16" s="7">
        <f>SUM(B15:B15)</f>
        <v>594</v>
      </c>
      <c r="C16" s="7">
        <f>SUM(C15:C15)</f>
        <v>16700</v>
      </c>
      <c r="D16" s="7">
        <f>SUM(D15:D15)</f>
        <v>1370</v>
      </c>
      <c r="E16" s="7">
        <f>SUM(E15:E15)</f>
        <v>38500</v>
      </c>
      <c r="F16" s="13">
        <f t="shared" si="2"/>
        <v>-0.5664233576642336</v>
      </c>
      <c r="G16" s="13">
        <f t="shared" si="2"/>
        <v>-0.5662337662337662</v>
      </c>
    </row>
    <row r="17" spans="1:7" s="2" customFormat="1" ht="24" customHeight="1">
      <c r="A17" s="8" t="s">
        <v>33</v>
      </c>
      <c r="B17" s="6">
        <v>0</v>
      </c>
      <c r="C17" s="6">
        <v>0</v>
      </c>
      <c r="D17" s="6">
        <v>35</v>
      </c>
      <c r="E17" s="6">
        <v>8100</v>
      </c>
      <c r="F17" s="13">
        <f t="shared" si="2"/>
        <v>-1</v>
      </c>
      <c r="G17" s="13">
        <f t="shared" si="2"/>
        <v>-1</v>
      </c>
    </row>
    <row r="18" spans="1:7" s="2" customFormat="1" ht="24" customHeight="1">
      <c r="A18" s="8" t="s">
        <v>50</v>
      </c>
      <c r="B18" s="6">
        <v>1014</v>
      </c>
      <c r="C18" s="6">
        <v>7900</v>
      </c>
      <c r="D18" s="6">
        <v>1369</v>
      </c>
      <c r="E18" s="6">
        <v>9300</v>
      </c>
      <c r="F18" s="6">
        <v>0</v>
      </c>
      <c r="G18" s="6">
        <v>0</v>
      </c>
    </row>
    <row r="19" spans="1:7" s="2" customFormat="1" ht="24" customHeight="1">
      <c r="A19" s="9" t="s">
        <v>34</v>
      </c>
      <c r="B19" s="6">
        <v>180</v>
      </c>
      <c r="C19" s="6">
        <v>5100</v>
      </c>
      <c r="D19" s="6">
        <v>318</v>
      </c>
      <c r="E19" s="6">
        <v>11600</v>
      </c>
      <c r="F19" s="13">
        <f t="shared" si="2"/>
        <v>-0.4339622641509434</v>
      </c>
      <c r="G19" s="13">
        <f t="shared" si="2"/>
        <v>-0.5603448275862069</v>
      </c>
    </row>
    <row r="20" spans="1:7" s="2" customFormat="1" ht="24" customHeight="1">
      <c r="A20" s="8" t="s">
        <v>49</v>
      </c>
      <c r="B20" s="6">
        <v>0</v>
      </c>
      <c r="C20" s="6">
        <v>0</v>
      </c>
      <c r="D20" s="6">
        <v>2</v>
      </c>
      <c r="E20" s="6">
        <v>0</v>
      </c>
      <c r="F20" s="6">
        <v>0</v>
      </c>
      <c r="G20" s="6">
        <v>0</v>
      </c>
    </row>
    <row r="21" spans="1:7" s="12" customFormat="1" ht="24" customHeight="1">
      <c r="A21" s="8" t="s">
        <v>9</v>
      </c>
      <c r="B21" s="6">
        <f>SUM(B17:B20)</f>
        <v>1194</v>
      </c>
      <c r="C21" s="6">
        <f>SUM(C17:C20)</f>
        <v>13000</v>
      </c>
      <c r="D21" s="6">
        <f>SUM(D17:D20)</f>
        <v>1724</v>
      </c>
      <c r="E21" s="6">
        <f>SUM(E17:E20)</f>
        <v>29000</v>
      </c>
      <c r="F21" s="13">
        <f>SUM(B21/D21-1)</f>
        <v>-0.3074245939675174</v>
      </c>
      <c r="G21" s="13">
        <f>SUM(C21/E21-1)</f>
        <v>-0.5517241379310345</v>
      </c>
    </row>
    <row r="22" spans="1:7" s="2" customFormat="1" ht="19.5" customHeight="1">
      <c r="A22" s="8" t="s">
        <v>35</v>
      </c>
      <c r="B22" s="7">
        <v>15</v>
      </c>
      <c r="C22" s="7">
        <v>300</v>
      </c>
      <c r="D22" s="7">
        <v>14909</v>
      </c>
      <c r="E22" s="7">
        <v>111500</v>
      </c>
      <c r="F22" s="13">
        <f>SUM(B22/D22-1)</f>
        <v>-0.9989938963042457</v>
      </c>
      <c r="G22" s="13">
        <f>SUM(C22/E22-1)</f>
        <v>-0.9973094170403587</v>
      </c>
    </row>
    <row r="23" spans="1:7" s="2" customFormat="1" ht="19.5" customHeight="1">
      <c r="A23" s="8" t="s">
        <v>48</v>
      </c>
      <c r="B23" s="7">
        <v>10596</v>
      </c>
      <c r="C23" s="7">
        <v>5800</v>
      </c>
      <c r="D23" s="7">
        <v>0</v>
      </c>
      <c r="E23" s="7">
        <v>0</v>
      </c>
      <c r="F23" s="6">
        <v>0</v>
      </c>
      <c r="G23" s="6">
        <v>0</v>
      </c>
    </row>
    <row r="24" spans="1:7" s="12" customFormat="1" ht="24" customHeight="1">
      <c r="A24" s="10" t="s">
        <v>11</v>
      </c>
      <c r="B24" s="6">
        <f>SUM(B22:B23)</f>
        <v>10611</v>
      </c>
      <c r="C24" s="6">
        <f>SUM(C22:C23)</f>
        <v>6100</v>
      </c>
      <c r="D24" s="6">
        <f>SUM(D22:D23)</f>
        <v>14909</v>
      </c>
      <c r="E24" s="6">
        <f>SUM(E22:E23)</f>
        <v>111500</v>
      </c>
      <c r="F24" s="13">
        <f>SUM(B24/D24-1)</f>
        <v>-0.28828224562344895</v>
      </c>
      <c r="G24" s="13">
        <f>SUM(C24/E24-1)</f>
        <v>-0.9452914798206278</v>
      </c>
    </row>
    <row r="25" spans="1:7" s="14" customFormat="1" ht="31.5" customHeight="1">
      <c r="A25" s="8" t="s">
        <v>20</v>
      </c>
      <c r="B25" s="11">
        <f>SUM(B24,B21,B16,B14)</f>
        <v>5146413</v>
      </c>
      <c r="C25" s="11">
        <f>SUM(C24,C21,C16,C14)</f>
        <v>13279400</v>
      </c>
      <c r="D25" s="11">
        <f>SUM(D24,D21,D16,D14)</f>
        <v>5172608</v>
      </c>
      <c r="E25" s="11">
        <f>SUM(E24,E21,E16,E14)</f>
        <v>14811000</v>
      </c>
      <c r="F25" s="13">
        <f>SUM(B25/D25-1)</f>
        <v>-0.005064176523718822</v>
      </c>
      <c r="G25" s="13">
        <f>SUM(C25/E25-1)</f>
        <v>-0.10340962797920461</v>
      </c>
    </row>
    <row r="26" spans="2:7" s="2" customFormat="1" ht="15.75">
      <c r="B26" s="3"/>
      <c r="C26" s="3"/>
      <c r="D26" s="3"/>
      <c r="E26" s="3"/>
      <c r="F26" s="3"/>
      <c r="G26" s="3"/>
    </row>
    <row r="27" spans="2:7" s="2" customFormat="1" ht="17.25" customHeight="1">
      <c r="B27" s="3"/>
      <c r="C27" s="3"/>
      <c r="D27" s="3"/>
      <c r="E27" s="3"/>
      <c r="F27" s="3"/>
      <c r="G27" s="3"/>
    </row>
    <row r="28" spans="2:7" s="2" customFormat="1" ht="15.75">
      <c r="B28" s="3"/>
      <c r="C28" s="3"/>
      <c r="D28" s="3"/>
      <c r="E28" s="3"/>
      <c r="F28" s="3"/>
      <c r="G28" s="3"/>
    </row>
    <row r="29" spans="2:7" s="2" customFormat="1" ht="15.75">
      <c r="B29" s="3"/>
      <c r="C29" s="3"/>
      <c r="D29" s="3"/>
      <c r="E29" s="3"/>
      <c r="F29" s="3"/>
      <c r="G29" s="3"/>
    </row>
    <row r="30" spans="2:7" s="2" customFormat="1" ht="15.75">
      <c r="B30" s="3"/>
      <c r="C30" s="3"/>
      <c r="D30" s="3"/>
      <c r="E30" s="3"/>
      <c r="F30" s="3"/>
      <c r="G30" s="3"/>
    </row>
    <row r="31" spans="2:7" s="2" customFormat="1" ht="15.75">
      <c r="B31" s="3"/>
      <c r="C31" s="3"/>
      <c r="D31" s="3"/>
      <c r="E31" s="3"/>
      <c r="F31" s="3"/>
      <c r="G31" s="3"/>
    </row>
    <row r="32" spans="2:7" s="2" customFormat="1" ht="15.75">
      <c r="B32" s="3"/>
      <c r="C32" s="3"/>
      <c r="D32" s="3"/>
      <c r="E32" s="3"/>
      <c r="F32" s="3"/>
      <c r="G32" s="3"/>
    </row>
    <row r="33" spans="2:7" s="2" customFormat="1" ht="15.75">
      <c r="B33" s="3"/>
      <c r="C33" s="3"/>
      <c r="D33" s="3"/>
      <c r="E33" s="3"/>
      <c r="F33" s="3"/>
      <c r="G33" s="3"/>
    </row>
    <row r="34" spans="2:7" s="2" customFormat="1" ht="15.75">
      <c r="B34" s="3"/>
      <c r="C34" s="3"/>
      <c r="D34" s="3"/>
      <c r="E34" s="3"/>
      <c r="F34" s="3"/>
      <c r="G34" s="3"/>
    </row>
    <row r="35" spans="2:7" s="2" customFormat="1" ht="15.75">
      <c r="B35" s="3"/>
      <c r="C35" s="3"/>
      <c r="D35" s="3"/>
      <c r="E35" s="3"/>
      <c r="F35" s="3"/>
      <c r="G35" s="3"/>
    </row>
    <row r="36" spans="2:7" s="2" customFormat="1" ht="15.75">
      <c r="B36" s="3"/>
      <c r="C36" s="3"/>
      <c r="D36" s="3"/>
      <c r="E36" s="3"/>
      <c r="F36" s="3"/>
      <c r="G36" s="3"/>
    </row>
    <row r="37" spans="2:7" s="2" customFormat="1" ht="15.75">
      <c r="B37" s="3"/>
      <c r="C37" s="3"/>
      <c r="D37" s="3"/>
      <c r="E37" s="3"/>
      <c r="F37" s="3"/>
      <c r="G37" s="3"/>
    </row>
    <row r="38" spans="2:7" s="2" customFormat="1" ht="15.75">
      <c r="B38" s="3"/>
      <c r="C38" s="3"/>
      <c r="D38" s="3"/>
      <c r="E38" s="3"/>
      <c r="F38" s="3"/>
      <c r="G38" s="3"/>
    </row>
    <row r="39" spans="2:7" s="2" customFormat="1" ht="15.75">
      <c r="B39" s="3"/>
      <c r="C39" s="3"/>
      <c r="D39" s="3"/>
      <c r="E39" s="3"/>
      <c r="F39" s="3"/>
      <c r="G39" s="3"/>
    </row>
    <row r="40" spans="2:7" s="2" customFormat="1" ht="15.75">
      <c r="B40" s="3"/>
      <c r="C40" s="3"/>
      <c r="D40" s="3"/>
      <c r="E40" s="3"/>
      <c r="F40" s="3"/>
      <c r="G40" s="3"/>
    </row>
    <row r="41" spans="2:7" s="2" customFormat="1" ht="15.75">
      <c r="B41" s="3"/>
      <c r="C41" s="3"/>
      <c r="D41" s="3"/>
      <c r="E41" s="3"/>
      <c r="F41" s="3"/>
      <c r="G41" s="3"/>
    </row>
    <row r="42" spans="2:7" s="2" customFormat="1" ht="15.75">
      <c r="B42" s="3"/>
      <c r="C42" s="3"/>
      <c r="D42" s="3"/>
      <c r="E42" s="3"/>
      <c r="F42" s="3"/>
      <c r="G42" s="3"/>
    </row>
    <row r="43" spans="2:7" s="2" customFormat="1" ht="15.75">
      <c r="B43" s="3"/>
      <c r="C43" s="3"/>
      <c r="D43" s="3"/>
      <c r="E43" s="3"/>
      <c r="F43" s="3"/>
      <c r="G43" s="3"/>
    </row>
    <row r="44" spans="2:7" s="2" customFormat="1" ht="15.75">
      <c r="B44" s="3"/>
      <c r="C44" s="3"/>
      <c r="D44" s="3"/>
      <c r="E44" s="3"/>
      <c r="F44" s="3"/>
      <c r="G44" s="3"/>
    </row>
    <row r="45" spans="2:7" s="2" customFormat="1" ht="15.75">
      <c r="B45" s="3"/>
      <c r="C45" s="3"/>
      <c r="D45" s="3"/>
      <c r="E45" s="3"/>
      <c r="F45" s="3"/>
      <c r="G45" s="3"/>
    </row>
    <row r="46" spans="2:7" s="2" customFormat="1" ht="15.75">
      <c r="B46" s="3"/>
      <c r="C46" s="3"/>
      <c r="D46" s="3"/>
      <c r="E46" s="3"/>
      <c r="F46" s="3"/>
      <c r="G46" s="3"/>
    </row>
    <row r="47" spans="2:7" s="2" customFormat="1" ht="15.75">
      <c r="B47" s="3"/>
      <c r="C47" s="3"/>
      <c r="D47" s="3"/>
      <c r="E47" s="3"/>
      <c r="F47" s="3"/>
      <c r="G47" s="3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J15" sqref="J15"/>
    </sheetView>
  </sheetViews>
  <sheetFormatPr defaultColWidth="9.00390625" defaultRowHeight="16.5"/>
  <cols>
    <col min="1" max="1" width="14.25390625" style="0" customWidth="1"/>
    <col min="2" max="2" width="13.625" style="1" customWidth="1"/>
    <col min="3" max="3" width="14.25390625" style="1" customWidth="1"/>
    <col min="4" max="4" width="13.625" style="1" customWidth="1"/>
    <col min="5" max="5" width="15.75390625" style="1" customWidth="1"/>
    <col min="6" max="7" width="9.625" style="1" customWidth="1"/>
  </cols>
  <sheetData>
    <row r="1" spans="1:7" s="2" customFormat="1" ht="28.5" customHeight="1">
      <c r="A1" s="77" t="s">
        <v>82</v>
      </c>
      <c r="B1" s="77"/>
      <c r="C1" s="77"/>
      <c r="D1" s="77"/>
      <c r="E1" s="77"/>
      <c r="F1" s="77"/>
      <c r="G1" s="77"/>
    </row>
    <row r="2" spans="1:7" s="2" customFormat="1" ht="71.25" customHeight="1">
      <c r="A2" s="84" t="s">
        <v>85</v>
      </c>
      <c r="B2" s="85"/>
      <c r="C2" s="85"/>
      <c r="D2" s="85"/>
      <c r="E2" s="85"/>
      <c r="F2" s="85"/>
      <c r="G2" s="85"/>
    </row>
    <row r="3" spans="1:7" s="2" customFormat="1" ht="19.5" customHeight="1">
      <c r="A3" s="83" t="s">
        <v>14</v>
      </c>
      <c r="B3" s="80" t="s">
        <v>83</v>
      </c>
      <c r="C3" s="81"/>
      <c r="D3" s="80" t="s">
        <v>84</v>
      </c>
      <c r="E3" s="81"/>
      <c r="F3" s="83" t="s">
        <v>13</v>
      </c>
      <c r="G3" s="83"/>
    </row>
    <row r="4" spans="1:7" s="2" customFormat="1" ht="19.5" customHeight="1">
      <c r="A4" s="83"/>
      <c r="B4" s="4" t="s">
        <v>15</v>
      </c>
      <c r="C4" s="5" t="s">
        <v>16</v>
      </c>
      <c r="D4" s="4" t="s">
        <v>15</v>
      </c>
      <c r="E4" s="5" t="s">
        <v>16</v>
      </c>
      <c r="F4" s="5" t="s">
        <v>17</v>
      </c>
      <c r="G4" s="5" t="s">
        <v>18</v>
      </c>
    </row>
    <row r="5" spans="1:8" s="2" customFormat="1" ht="19.5" customHeight="1">
      <c r="A5" s="8" t="s">
        <v>21</v>
      </c>
      <c r="B5" s="6">
        <v>4389833</v>
      </c>
      <c r="C5" s="6">
        <v>10705800</v>
      </c>
      <c r="D5" s="6">
        <v>4068074</v>
      </c>
      <c r="E5" s="6">
        <v>11507500</v>
      </c>
      <c r="F5" s="13">
        <f>SUM(B5/D5-1)</f>
        <v>0.07909369396918531</v>
      </c>
      <c r="G5" s="48">
        <f aca="true" t="shared" si="0" ref="G5:G13">SUM(C5/E5-1)</f>
        <v>-0.06966760808168582</v>
      </c>
      <c r="H5" s="49"/>
    </row>
    <row r="6" spans="1:8" s="2" customFormat="1" ht="19.5" customHeight="1">
      <c r="A6" s="8" t="s">
        <v>0</v>
      </c>
      <c r="B6" s="18">
        <v>204981</v>
      </c>
      <c r="C6" s="18">
        <v>506900</v>
      </c>
      <c r="D6" s="18">
        <v>235532</v>
      </c>
      <c r="E6" s="18">
        <v>649300</v>
      </c>
      <c r="F6" s="48">
        <f>SUM(B6/D6-1)</f>
        <v>-0.12971061257069105</v>
      </c>
      <c r="G6" s="48">
        <f t="shared" si="0"/>
        <v>-0.21931310642230095</v>
      </c>
      <c r="H6" s="49"/>
    </row>
    <row r="7" spans="1:8" s="2" customFormat="1" ht="19.5" customHeight="1">
      <c r="A7" s="8" t="s">
        <v>1</v>
      </c>
      <c r="B7" s="6">
        <v>1245</v>
      </c>
      <c r="C7" s="6">
        <v>57000</v>
      </c>
      <c r="D7" s="6">
        <v>3639</v>
      </c>
      <c r="E7" s="6">
        <v>76900</v>
      </c>
      <c r="F7" s="48">
        <f aca="true" t="shared" si="1" ref="F7:F13">SUM(B7/D7-1)</f>
        <v>-0.6578730420445178</v>
      </c>
      <c r="G7" s="48">
        <f t="shared" si="0"/>
        <v>-0.25877763328998704</v>
      </c>
      <c r="H7" s="49"/>
    </row>
    <row r="8" spans="1:8" s="2" customFormat="1" ht="19.5" customHeight="1">
      <c r="A8" s="8" t="s">
        <v>2</v>
      </c>
      <c r="B8" s="18">
        <v>50322</v>
      </c>
      <c r="C8" s="18">
        <v>295400</v>
      </c>
      <c r="D8" s="18">
        <v>78107</v>
      </c>
      <c r="E8" s="18">
        <v>467400</v>
      </c>
      <c r="F8" s="48">
        <f t="shared" si="1"/>
        <v>-0.3557299601828261</v>
      </c>
      <c r="G8" s="48">
        <f t="shared" si="0"/>
        <v>-0.3679931536157467</v>
      </c>
      <c r="H8" s="49"/>
    </row>
    <row r="9" spans="1:8" s="2" customFormat="1" ht="19.5" customHeight="1">
      <c r="A9" s="8" t="s">
        <v>3</v>
      </c>
      <c r="B9" s="18">
        <v>24350</v>
      </c>
      <c r="C9" s="18">
        <v>54400</v>
      </c>
      <c r="D9" s="18">
        <v>10045</v>
      </c>
      <c r="E9" s="18">
        <v>30600</v>
      </c>
      <c r="F9" s="13">
        <f t="shared" si="1"/>
        <v>1.424091587854654</v>
      </c>
      <c r="G9" s="13">
        <f t="shared" si="0"/>
        <v>0.7777777777777777</v>
      </c>
      <c r="H9" s="49"/>
    </row>
    <row r="10" spans="1:8" s="2" customFormat="1" ht="19.5" customHeight="1">
      <c r="A10" s="8" t="s">
        <v>22</v>
      </c>
      <c r="B10" s="18">
        <v>948232</v>
      </c>
      <c r="C10" s="18">
        <v>2144100</v>
      </c>
      <c r="D10" s="18">
        <v>2466401</v>
      </c>
      <c r="E10" s="18">
        <v>6266300</v>
      </c>
      <c r="F10" s="48">
        <f t="shared" si="1"/>
        <v>-0.6155402142636173</v>
      </c>
      <c r="G10" s="48">
        <f t="shared" si="0"/>
        <v>-0.6578363627659065</v>
      </c>
      <c r="H10" s="49"/>
    </row>
    <row r="11" spans="1:8" s="2" customFormat="1" ht="19.5" customHeight="1">
      <c r="A11" s="8" t="s">
        <v>29</v>
      </c>
      <c r="B11" s="6">
        <v>105000</v>
      </c>
      <c r="C11" s="6">
        <v>311500</v>
      </c>
      <c r="D11" s="6">
        <v>0</v>
      </c>
      <c r="E11" s="6">
        <v>0</v>
      </c>
      <c r="F11" s="6">
        <v>0</v>
      </c>
      <c r="G11" s="6">
        <v>0</v>
      </c>
      <c r="H11" s="49"/>
    </row>
    <row r="12" spans="1:8" s="2" customFormat="1" ht="19.5" customHeight="1">
      <c r="A12" s="8" t="s">
        <v>4</v>
      </c>
      <c r="B12" s="6">
        <v>200321</v>
      </c>
      <c r="C12" s="6">
        <v>1280900</v>
      </c>
      <c r="D12" s="6">
        <v>197375</v>
      </c>
      <c r="E12" s="6">
        <v>1423300</v>
      </c>
      <c r="F12" s="13">
        <f t="shared" si="1"/>
        <v>0.014925902469917762</v>
      </c>
      <c r="G12" s="13">
        <f t="shared" si="0"/>
        <v>-0.10004918147965991</v>
      </c>
      <c r="H12" s="49"/>
    </row>
    <row r="13" spans="1:8" s="2" customFormat="1" ht="19.5" customHeight="1">
      <c r="A13" s="8" t="s">
        <v>5</v>
      </c>
      <c r="B13" s="6">
        <v>1135582</v>
      </c>
      <c r="C13" s="6">
        <v>2867600</v>
      </c>
      <c r="D13" s="6">
        <v>997058</v>
      </c>
      <c r="E13" s="6">
        <v>2389100</v>
      </c>
      <c r="F13" s="13">
        <f t="shared" si="1"/>
        <v>0.1389327401214373</v>
      </c>
      <c r="G13" s="13">
        <f t="shared" si="0"/>
        <v>0.20028462600979458</v>
      </c>
      <c r="H13" s="49"/>
    </row>
    <row r="14" spans="1:8" s="2" customFormat="1" ht="24" customHeight="1">
      <c r="A14" s="45" t="s">
        <v>7</v>
      </c>
      <c r="B14" s="6">
        <f>SUM(B5:B13)</f>
        <v>7059866</v>
      </c>
      <c r="C14" s="6">
        <f>SUM(C5:C13)</f>
        <v>18223600</v>
      </c>
      <c r="D14" s="6">
        <f>SUM(D5:D13)</f>
        <v>8056231</v>
      </c>
      <c r="E14" s="6">
        <f>SUM(E5:E13)</f>
        <v>22810400</v>
      </c>
      <c r="F14" s="48">
        <f aca="true" t="shared" si="2" ref="F14:G19">SUM(B14/D14-1)</f>
        <v>-0.12367631960900827</v>
      </c>
      <c r="G14" s="48">
        <f t="shared" si="2"/>
        <v>-0.20108371619962828</v>
      </c>
      <c r="H14" s="49"/>
    </row>
    <row r="15" spans="1:8" s="2" customFormat="1" ht="24" customHeight="1">
      <c r="A15" s="8" t="s">
        <v>6</v>
      </c>
      <c r="B15" s="7">
        <v>594</v>
      </c>
      <c r="C15" s="7">
        <v>16700</v>
      </c>
      <c r="D15" s="7">
        <v>2119</v>
      </c>
      <c r="E15" s="7">
        <v>49100</v>
      </c>
      <c r="F15" s="48">
        <f t="shared" si="2"/>
        <v>-0.7196790939122227</v>
      </c>
      <c r="G15" s="48">
        <f t="shared" si="2"/>
        <v>-0.659877800407332</v>
      </c>
      <c r="H15" s="49"/>
    </row>
    <row r="16" spans="1:8" s="2" customFormat="1" ht="24" customHeight="1">
      <c r="A16" s="45" t="s">
        <v>8</v>
      </c>
      <c r="B16" s="7">
        <f>SUM(B15:B15)</f>
        <v>594</v>
      </c>
      <c r="C16" s="7">
        <f>SUM(C15:C15)</f>
        <v>16700</v>
      </c>
      <c r="D16" s="7">
        <f>SUM(D15:D15)</f>
        <v>2119</v>
      </c>
      <c r="E16" s="7">
        <f>SUM(E15:E15)</f>
        <v>49100</v>
      </c>
      <c r="F16" s="48">
        <f t="shared" si="2"/>
        <v>-0.7196790939122227</v>
      </c>
      <c r="G16" s="48">
        <f t="shared" si="2"/>
        <v>-0.659877800407332</v>
      </c>
      <c r="H16" s="49"/>
    </row>
    <row r="17" spans="1:8" s="2" customFormat="1" ht="19.5" customHeight="1">
      <c r="A17" s="8" t="s">
        <v>33</v>
      </c>
      <c r="B17" s="6">
        <v>133</v>
      </c>
      <c r="C17" s="6">
        <v>12300</v>
      </c>
      <c r="D17" s="6">
        <v>35</v>
      </c>
      <c r="E17" s="6">
        <v>8100</v>
      </c>
      <c r="F17" s="13">
        <f t="shared" si="2"/>
        <v>2.8</v>
      </c>
      <c r="G17" s="13">
        <f t="shared" si="2"/>
        <v>0.5185185185185186</v>
      </c>
      <c r="H17" s="49"/>
    </row>
    <row r="18" spans="1:8" s="2" customFormat="1" ht="19.5" customHeight="1">
      <c r="A18" s="8" t="s">
        <v>50</v>
      </c>
      <c r="B18" s="6">
        <v>1014</v>
      </c>
      <c r="C18" s="6">
        <v>7900</v>
      </c>
      <c r="D18" s="6">
        <v>2160</v>
      </c>
      <c r="E18" s="6">
        <v>14800</v>
      </c>
      <c r="F18" s="48">
        <f>SUM(B18/D18-1)</f>
        <v>-0.5305555555555556</v>
      </c>
      <c r="G18" s="48">
        <f>SUM(C18/E18-1)</f>
        <v>-0.46621621621621623</v>
      </c>
      <c r="H18" s="49"/>
    </row>
    <row r="19" spans="1:8" s="2" customFormat="1" ht="19.5" customHeight="1">
      <c r="A19" s="9" t="s">
        <v>34</v>
      </c>
      <c r="B19" s="6">
        <v>1159</v>
      </c>
      <c r="C19" s="6">
        <v>35100</v>
      </c>
      <c r="D19" s="6">
        <v>431</v>
      </c>
      <c r="E19" s="6">
        <v>15100</v>
      </c>
      <c r="F19" s="13">
        <f t="shared" si="2"/>
        <v>1.6890951276102086</v>
      </c>
      <c r="G19" s="13">
        <f t="shared" si="2"/>
        <v>1.3245033112582782</v>
      </c>
      <c r="H19" s="49"/>
    </row>
    <row r="20" spans="1:8" s="2" customFormat="1" ht="19.5" customHeight="1">
      <c r="A20" s="8" t="s">
        <v>49</v>
      </c>
      <c r="B20" s="6">
        <v>0</v>
      </c>
      <c r="C20" s="6">
        <v>0</v>
      </c>
      <c r="D20" s="6">
        <v>2</v>
      </c>
      <c r="E20" s="6">
        <v>0</v>
      </c>
      <c r="F20" s="48">
        <f>SUM(B20/D20-1)</f>
        <v>-1</v>
      </c>
      <c r="G20" s="6">
        <v>0</v>
      </c>
      <c r="H20" s="49"/>
    </row>
    <row r="21" spans="1:8" s="2" customFormat="1" ht="24" customHeight="1">
      <c r="A21" s="45" t="s">
        <v>9</v>
      </c>
      <c r="B21" s="6">
        <f>SUM(B17:B20)</f>
        <v>2306</v>
      </c>
      <c r="C21" s="6">
        <f>SUM(C17:C19)</f>
        <v>55300</v>
      </c>
      <c r="D21" s="6">
        <f>SUM(D17:D20)</f>
        <v>2628</v>
      </c>
      <c r="E21" s="6">
        <f>SUM(E17:E19)</f>
        <v>38000</v>
      </c>
      <c r="F21" s="48">
        <f aca="true" t="shared" si="3" ref="F21:G24">SUM(B21/D21-1)</f>
        <v>-0.12252663622526638</v>
      </c>
      <c r="G21" s="13">
        <f t="shared" si="3"/>
        <v>0.4552631578947368</v>
      </c>
      <c r="H21" s="49"/>
    </row>
    <row r="22" spans="1:8" s="2" customFormat="1" ht="19.5" customHeight="1">
      <c r="A22" s="8" t="s">
        <v>35</v>
      </c>
      <c r="B22" s="7">
        <v>15</v>
      </c>
      <c r="C22" s="7">
        <v>300</v>
      </c>
      <c r="D22" s="7">
        <v>14909</v>
      </c>
      <c r="E22" s="7">
        <v>111500</v>
      </c>
      <c r="F22" s="48">
        <f>SUM(B22/D22-1)</f>
        <v>-0.9989938963042457</v>
      </c>
      <c r="G22" s="48">
        <f>SUM(C22/E22-1)</f>
        <v>-0.9973094170403587</v>
      </c>
      <c r="H22" s="49"/>
    </row>
    <row r="23" spans="1:8" s="2" customFormat="1" ht="19.5" customHeight="1">
      <c r="A23" s="8" t="s">
        <v>48</v>
      </c>
      <c r="B23" s="7">
        <v>16606</v>
      </c>
      <c r="C23" s="7">
        <v>8900</v>
      </c>
      <c r="D23" s="7">
        <v>26762</v>
      </c>
      <c r="E23" s="7">
        <v>13700</v>
      </c>
      <c r="F23" s="48">
        <f t="shared" si="3"/>
        <v>-0.37949331141170317</v>
      </c>
      <c r="G23" s="48">
        <f t="shared" si="3"/>
        <v>-0.35036496350364965</v>
      </c>
      <c r="H23" s="49"/>
    </row>
    <row r="24" spans="1:8" s="2" customFormat="1" ht="24" customHeight="1">
      <c r="A24" s="46" t="s">
        <v>11</v>
      </c>
      <c r="B24" s="6">
        <f>SUM(B22:B23)</f>
        <v>16621</v>
      </c>
      <c r="C24" s="6">
        <f>SUM(C22:C23)</f>
        <v>9200</v>
      </c>
      <c r="D24" s="6">
        <f>SUM(D22:D23)</f>
        <v>41671</v>
      </c>
      <c r="E24" s="6">
        <f>SUM(E22:E23)</f>
        <v>125200</v>
      </c>
      <c r="F24" s="48">
        <f t="shared" si="3"/>
        <v>-0.6011374817019031</v>
      </c>
      <c r="G24" s="48">
        <f t="shared" si="3"/>
        <v>-0.9265175718849841</v>
      </c>
      <c r="H24" s="49"/>
    </row>
    <row r="25" spans="1:8" s="2" customFormat="1" ht="31.5" customHeight="1">
      <c r="A25" s="8" t="s">
        <v>20</v>
      </c>
      <c r="B25" s="11">
        <f>SUM(B14,B16,B21,B24)</f>
        <v>7079387</v>
      </c>
      <c r="C25" s="11">
        <f>SUM(C14,C16,C21,C24)</f>
        <v>18304800</v>
      </c>
      <c r="D25" s="11">
        <f>SUM(D14,D16,D21,D24)</f>
        <v>8102649</v>
      </c>
      <c r="E25" s="11">
        <f>SUM(E14,E16,E21,E24)</f>
        <v>23022700</v>
      </c>
      <c r="F25" s="48">
        <f>SUM(B25/D25-1)</f>
        <v>-0.1262873413373824</v>
      </c>
      <c r="G25" s="48">
        <f>SUM(C25/E25-1)</f>
        <v>-0.20492383604008213</v>
      </c>
      <c r="H25" s="49"/>
    </row>
    <row r="26" spans="2:5" ht="15.75">
      <c r="B26" s="47"/>
      <c r="C26" s="47"/>
      <c r="D26" s="3"/>
      <c r="E26" s="3"/>
    </row>
    <row r="27" spans="2:5" ht="15.75">
      <c r="B27" s="3"/>
      <c r="C27" s="3"/>
      <c r="D27" s="3"/>
      <c r="E27" s="3"/>
    </row>
    <row r="28" spans="2:5" ht="15.75">
      <c r="B28" s="3"/>
      <c r="C28" s="3"/>
      <c r="D28" s="3"/>
      <c r="E28" s="3"/>
    </row>
    <row r="29" spans="2:5" ht="15.75">
      <c r="B29" s="3"/>
      <c r="C29" s="3"/>
      <c r="D29" s="3"/>
      <c r="E29" s="3"/>
    </row>
    <row r="30" spans="2:5" ht="15.75">
      <c r="B30" s="3"/>
      <c r="C30" s="3"/>
      <c r="D30" s="3"/>
      <c r="E30" s="3"/>
    </row>
    <row r="31" spans="2:5" ht="15.75">
      <c r="B31" s="3"/>
      <c r="C31" s="3"/>
      <c r="D31" s="3"/>
      <c r="E31" s="3"/>
    </row>
    <row r="32" spans="2:5" ht="15.75">
      <c r="B32" s="3"/>
      <c r="C32" s="3"/>
      <c r="D32" s="3"/>
      <c r="E32" s="3"/>
    </row>
    <row r="33" spans="2:5" ht="15.75">
      <c r="B33" s="3"/>
      <c r="C33" s="3"/>
      <c r="D33" s="3"/>
      <c r="E33" s="3"/>
    </row>
    <row r="34" spans="2:5" ht="15.75">
      <c r="B34" s="3"/>
      <c r="C34" s="3"/>
      <c r="D34" s="3"/>
      <c r="E34" s="3"/>
    </row>
    <row r="35" spans="2:5" ht="15.75">
      <c r="B35" s="3"/>
      <c r="C35" s="3"/>
      <c r="D35" s="3"/>
      <c r="E35" s="3"/>
    </row>
    <row r="36" spans="2:5" ht="15.75">
      <c r="B36" s="3"/>
      <c r="C36" s="3"/>
      <c r="D36" s="3"/>
      <c r="E36" s="3"/>
    </row>
    <row r="37" spans="2:5" ht="15.75">
      <c r="B37" s="3"/>
      <c r="C37" s="3"/>
      <c r="D37" s="3"/>
      <c r="E37" s="3"/>
    </row>
    <row r="38" spans="2:5" ht="15.75">
      <c r="B38" s="3"/>
      <c r="C38" s="3"/>
      <c r="D38" s="3"/>
      <c r="E38" s="3"/>
    </row>
    <row r="39" spans="2:5" ht="15.75">
      <c r="B39" s="3"/>
      <c r="C39" s="3"/>
      <c r="D39" s="3"/>
      <c r="E39" s="3"/>
    </row>
    <row r="40" spans="2:5" ht="15.75">
      <c r="B40" s="3"/>
      <c r="C40" s="3"/>
      <c r="D40" s="3"/>
      <c r="E40" s="3"/>
    </row>
    <row r="41" spans="2:5" ht="15.75">
      <c r="B41" s="3"/>
      <c r="C41" s="3"/>
      <c r="D41" s="3"/>
      <c r="E41" s="3"/>
    </row>
    <row r="42" spans="2:5" ht="15.75">
      <c r="B42" s="3"/>
      <c r="C42" s="3"/>
      <c r="D42" s="3"/>
      <c r="E42" s="3"/>
    </row>
    <row r="43" spans="2:5" ht="15.75">
      <c r="B43" s="3"/>
      <c r="C43" s="3"/>
      <c r="D43" s="3"/>
      <c r="E43" s="3"/>
    </row>
    <row r="44" spans="2:5" ht="15.75">
      <c r="B44" s="3"/>
      <c r="C44" s="3"/>
      <c r="D44" s="3"/>
      <c r="E44" s="3"/>
    </row>
    <row r="45" spans="2:5" ht="15.75">
      <c r="B45" s="3"/>
      <c r="C45" s="3"/>
      <c r="D45" s="3"/>
      <c r="E45" s="3"/>
    </row>
    <row r="46" spans="2:5" ht="15.75">
      <c r="B46" s="3"/>
      <c r="C46" s="3"/>
      <c r="D46" s="3"/>
      <c r="E46" s="3"/>
    </row>
    <row r="47" spans="2:5" ht="15.75">
      <c r="B47" s="3"/>
      <c r="C47" s="3"/>
      <c r="D47" s="3"/>
      <c r="E47" s="3"/>
    </row>
    <row r="48" spans="2:5" ht="15.75">
      <c r="B48" s="3"/>
      <c r="C48" s="3"/>
      <c r="D48" s="3"/>
      <c r="E48" s="3"/>
    </row>
    <row r="49" spans="2:5" ht="15.75">
      <c r="B49" s="3"/>
      <c r="C49" s="3"/>
      <c r="D49" s="3"/>
      <c r="E49" s="3"/>
    </row>
    <row r="50" spans="2:5" ht="15.75">
      <c r="B50" s="3"/>
      <c r="C50" s="3"/>
      <c r="D50" s="3"/>
      <c r="E50" s="3"/>
    </row>
    <row r="51" spans="2:5" ht="15.75">
      <c r="B51" s="3"/>
      <c r="C51" s="3"/>
      <c r="D51" s="3"/>
      <c r="E51" s="3"/>
    </row>
    <row r="52" spans="2:5" ht="15.75">
      <c r="B52" s="3"/>
      <c r="C52" s="3"/>
      <c r="D52" s="3"/>
      <c r="E52" s="3"/>
    </row>
    <row r="53" spans="2:5" ht="15.75">
      <c r="B53" s="3"/>
      <c r="C53" s="3"/>
      <c r="D53" s="3"/>
      <c r="E53" s="3"/>
    </row>
    <row r="54" spans="2:5" ht="15.75">
      <c r="B54" s="3"/>
      <c r="C54" s="3"/>
      <c r="D54" s="3"/>
      <c r="E54" s="3"/>
    </row>
    <row r="55" spans="2:5" ht="15.75">
      <c r="B55" s="3"/>
      <c r="C55" s="3"/>
      <c r="D55" s="3"/>
      <c r="E55" s="3"/>
    </row>
    <row r="56" spans="2:5" ht="15.75">
      <c r="B56" s="3"/>
      <c r="C56" s="3"/>
      <c r="D56" s="3"/>
      <c r="E56" s="3"/>
    </row>
    <row r="57" spans="2:5" ht="15.75">
      <c r="B57" s="3"/>
      <c r="C57" s="3"/>
      <c r="D57" s="3"/>
      <c r="E57" s="3"/>
    </row>
    <row r="58" spans="2:5" ht="15.75">
      <c r="B58" s="3"/>
      <c r="C58" s="3"/>
      <c r="D58" s="3"/>
      <c r="E58" s="3"/>
    </row>
    <row r="59" spans="2:5" ht="15.75">
      <c r="B59" s="3"/>
      <c r="C59" s="3"/>
      <c r="D59" s="3"/>
      <c r="E59" s="3"/>
    </row>
    <row r="60" spans="2:5" ht="15.75">
      <c r="B60" s="3"/>
      <c r="C60" s="3"/>
      <c r="D60" s="3"/>
      <c r="E60" s="3"/>
    </row>
    <row r="61" spans="2:5" ht="15.75">
      <c r="B61" s="3"/>
      <c r="C61" s="3"/>
      <c r="D61" s="3"/>
      <c r="E61" s="3"/>
    </row>
    <row r="62" spans="2:5" ht="15.75">
      <c r="B62" s="3"/>
      <c r="C62" s="3"/>
      <c r="D62" s="3"/>
      <c r="E62" s="3"/>
    </row>
    <row r="63" spans="2:5" ht="15.75">
      <c r="B63" s="3"/>
      <c r="C63" s="3"/>
      <c r="D63" s="3"/>
      <c r="E63" s="3"/>
    </row>
    <row r="64" spans="2:5" ht="15.75">
      <c r="B64" s="3"/>
      <c r="C64" s="3"/>
      <c r="D64" s="3"/>
      <c r="E64" s="3"/>
    </row>
    <row r="65" spans="2:5" ht="15.75">
      <c r="B65" s="3"/>
      <c r="C65" s="3"/>
      <c r="D65" s="3"/>
      <c r="E65" s="3"/>
    </row>
    <row r="66" spans="2:5" ht="15.75">
      <c r="B66" s="3"/>
      <c r="C66" s="3"/>
      <c r="D66" s="3"/>
      <c r="E66" s="3"/>
    </row>
    <row r="67" spans="2:5" ht="15.75">
      <c r="B67" s="3"/>
      <c r="C67" s="3"/>
      <c r="D67" s="3"/>
      <c r="E67" s="3"/>
    </row>
    <row r="68" spans="2:5" ht="15.75">
      <c r="B68" s="3"/>
      <c r="C68" s="3"/>
      <c r="D68" s="3"/>
      <c r="E68" s="3"/>
    </row>
    <row r="69" spans="2:5" ht="15.75">
      <c r="B69" s="3"/>
      <c r="C69" s="3"/>
      <c r="D69" s="3"/>
      <c r="E69" s="3"/>
    </row>
    <row r="70" spans="2:5" ht="15.75">
      <c r="B70" s="3"/>
      <c r="C70" s="3"/>
      <c r="D70" s="3"/>
      <c r="E70" s="3"/>
    </row>
    <row r="71" spans="2:5" ht="15.75">
      <c r="B71" s="3"/>
      <c r="C71" s="3"/>
      <c r="D71" s="3"/>
      <c r="E71" s="3"/>
    </row>
    <row r="72" spans="2:5" ht="15.75">
      <c r="B72" s="3"/>
      <c r="C72" s="3"/>
      <c r="D72" s="3"/>
      <c r="E72" s="3"/>
    </row>
    <row r="73" spans="2:5" ht="15.75">
      <c r="B73" s="3"/>
      <c r="C73" s="3"/>
      <c r="D73" s="3"/>
      <c r="E73" s="3"/>
    </row>
    <row r="74" spans="2:5" ht="15.75">
      <c r="B74" s="3"/>
      <c r="C74" s="3"/>
      <c r="D74" s="3"/>
      <c r="E74" s="3"/>
    </row>
    <row r="75" spans="2:5" ht="15.75">
      <c r="B75" s="3"/>
      <c r="C75" s="3"/>
      <c r="D75" s="3"/>
      <c r="E75" s="3"/>
    </row>
    <row r="76" spans="2:5" ht="15.75">
      <c r="B76" s="3"/>
      <c r="C76" s="3"/>
      <c r="D76" s="3"/>
      <c r="E76" s="3"/>
    </row>
    <row r="77" spans="2:5" ht="15.75">
      <c r="B77" s="3"/>
      <c r="C77" s="3"/>
      <c r="D77" s="3"/>
      <c r="E77" s="3"/>
    </row>
    <row r="78" spans="2:5" ht="15.75">
      <c r="B78" s="3"/>
      <c r="C78" s="3"/>
      <c r="D78" s="3"/>
      <c r="E78" s="3"/>
    </row>
    <row r="79" spans="2:5" ht="15.75">
      <c r="B79" s="3"/>
      <c r="C79" s="3"/>
      <c r="D79" s="3"/>
      <c r="E79" s="3"/>
    </row>
    <row r="80" spans="2:5" ht="15.75">
      <c r="B80" s="3"/>
      <c r="C80" s="3"/>
      <c r="D80" s="3"/>
      <c r="E80" s="3"/>
    </row>
    <row r="81" spans="2:5" ht="15.75">
      <c r="B81" s="3"/>
      <c r="C81" s="3"/>
      <c r="D81" s="3"/>
      <c r="E81" s="3"/>
    </row>
    <row r="82" spans="2:5" ht="15.75">
      <c r="B82" s="3"/>
      <c r="C82" s="3"/>
      <c r="D82" s="3"/>
      <c r="E82" s="3"/>
    </row>
    <row r="83" spans="2:5" ht="15.75">
      <c r="B83" s="3"/>
      <c r="C83" s="3"/>
      <c r="D83" s="3"/>
      <c r="E83" s="3"/>
    </row>
    <row r="84" spans="2:5" ht="15.75">
      <c r="B84" s="3"/>
      <c r="C84" s="3"/>
      <c r="D84" s="3"/>
      <c r="E84" s="3"/>
    </row>
    <row r="85" spans="2:5" ht="15.75">
      <c r="B85" s="3"/>
      <c r="C85" s="3"/>
      <c r="D85" s="3"/>
      <c r="E85" s="3"/>
    </row>
    <row r="86" spans="2:5" ht="15.75">
      <c r="B86" s="3"/>
      <c r="C86" s="3"/>
      <c r="D86" s="3"/>
      <c r="E86" s="3"/>
    </row>
    <row r="87" spans="2:5" ht="15.75">
      <c r="B87" s="3"/>
      <c r="C87" s="3"/>
      <c r="D87" s="3"/>
      <c r="E87" s="3"/>
    </row>
    <row r="88" spans="2:5" ht="15.75">
      <c r="B88" s="3"/>
      <c r="C88" s="3"/>
      <c r="D88" s="3"/>
      <c r="E88" s="3"/>
    </row>
    <row r="89" spans="2:5" ht="15.75">
      <c r="B89" s="3"/>
      <c r="C89" s="3"/>
      <c r="D89" s="3"/>
      <c r="E89" s="3"/>
    </row>
    <row r="90" spans="2:5" ht="15.75">
      <c r="B90" s="3"/>
      <c r="C90" s="3"/>
      <c r="D90" s="3"/>
      <c r="E90" s="3"/>
    </row>
    <row r="91" spans="2:5" ht="15.75">
      <c r="B91" s="3"/>
      <c r="C91" s="3"/>
      <c r="D91" s="3"/>
      <c r="E91" s="3"/>
    </row>
    <row r="92" spans="2:5" ht="15.75">
      <c r="B92" s="3"/>
      <c r="C92" s="3"/>
      <c r="D92" s="3"/>
      <c r="E92" s="3"/>
    </row>
    <row r="93" spans="2:5" ht="15.75">
      <c r="B93" s="3"/>
      <c r="C93" s="3"/>
      <c r="D93" s="3"/>
      <c r="E93" s="3"/>
    </row>
    <row r="94" spans="2:5" ht="15.75">
      <c r="B94" s="3"/>
      <c r="C94" s="3"/>
      <c r="D94" s="3"/>
      <c r="E94" s="3"/>
    </row>
    <row r="95" spans="2:5" ht="15.75">
      <c r="B95" s="3"/>
      <c r="C95" s="3"/>
      <c r="D95" s="3"/>
      <c r="E95" s="3"/>
    </row>
    <row r="96" spans="2:5" ht="15.75">
      <c r="B96" s="3"/>
      <c r="C96" s="3"/>
      <c r="D96" s="3"/>
      <c r="E96" s="3"/>
    </row>
    <row r="97" spans="2:5" ht="15.75">
      <c r="B97" s="3"/>
      <c r="C97" s="3"/>
      <c r="D97" s="3"/>
      <c r="E97" s="3"/>
    </row>
    <row r="98" spans="2:5" ht="15.75">
      <c r="B98" s="3"/>
      <c r="C98" s="3"/>
      <c r="D98" s="3"/>
      <c r="E98" s="3"/>
    </row>
    <row r="99" spans="2:5" ht="15.75">
      <c r="B99" s="3"/>
      <c r="C99" s="3"/>
      <c r="D99" s="3"/>
      <c r="E99" s="3"/>
    </row>
    <row r="100" spans="2:5" ht="15.75">
      <c r="B100" s="3"/>
      <c r="C100" s="3"/>
      <c r="D100" s="3"/>
      <c r="E100" s="3"/>
    </row>
    <row r="101" spans="2:5" ht="15.75">
      <c r="B101" s="3"/>
      <c r="C101" s="3"/>
      <c r="D101" s="3"/>
      <c r="E101" s="3"/>
    </row>
    <row r="102" spans="2:5" ht="15.75">
      <c r="B102" s="3"/>
      <c r="C102" s="3"/>
      <c r="D102" s="3"/>
      <c r="E102" s="3"/>
    </row>
    <row r="103" spans="2:5" ht="15.75">
      <c r="B103" s="3"/>
      <c r="C103" s="3"/>
      <c r="D103" s="3"/>
      <c r="E103" s="3"/>
    </row>
    <row r="104" spans="2:5" ht="15.75">
      <c r="B104" s="3"/>
      <c r="C104" s="3"/>
      <c r="D104" s="3"/>
      <c r="E104" s="3"/>
    </row>
    <row r="105" spans="2:5" ht="15.75">
      <c r="B105" s="3"/>
      <c r="C105" s="3"/>
      <c r="D105" s="3"/>
      <c r="E105" s="3"/>
    </row>
    <row r="106" spans="2:5" ht="15.75">
      <c r="B106" s="3"/>
      <c r="C106" s="3"/>
      <c r="D106" s="3"/>
      <c r="E106" s="3"/>
    </row>
    <row r="107" spans="2:5" ht="15.75">
      <c r="B107" s="3"/>
      <c r="C107" s="3"/>
      <c r="D107" s="3"/>
      <c r="E107" s="3"/>
    </row>
    <row r="108" spans="2:5" ht="15.75">
      <c r="B108" s="3"/>
      <c r="C108" s="3"/>
      <c r="D108" s="3"/>
      <c r="E108" s="3"/>
    </row>
    <row r="109" spans="2:5" ht="15.75">
      <c r="B109" s="3"/>
      <c r="C109" s="3"/>
      <c r="D109" s="3"/>
      <c r="E109" s="3"/>
    </row>
    <row r="110" spans="2:5" ht="15.75">
      <c r="B110" s="3"/>
      <c r="C110" s="3"/>
      <c r="D110" s="3"/>
      <c r="E110" s="3"/>
    </row>
    <row r="111" spans="2:5" ht="15.75">
      <c r="B111" s="3"/>
      <c r="C111" s="3"/>
      <c r="D111" s="3"/>
      <c r="E111" s="3"/>
    </row>
    <row r="112" spans="2:5" ht="15.75">
      <c r="B112" s="3"/>
      <c r="C112" s="3"/>
      <c r="D112" s="3"/>
      <c r="E112" s="3"/>
    </row>
    <row r="113" spans="2:5" ht="15.75">
      <c r="B113" s="3"/>
      <c r="C113" s="3"/>
      <c r="D113" s="3"/>
      <c r="E113" s="3"/>
    </row>
    <row r="114" spans="2:5" ht="15.75">
      <c r="B114" s="3"/>
      <c r="C114" s="3"/>
      <c r="D114" s="3"/>
      <c r="E114" s="3"/>
    </row>
    <row r="115" spans="2:5" ht="15.75">
      <c r="B115" s="3"/>
      <c r="C115" s="3"/>
      <c r="D115" s="3"/>
      <c r="E115" s="3"/>
    </row>
    <row r="116" spans="2:5" ht="15.75">
      <c r="B116" s="3"/>
      <c r="C116" s="3"/>
      <c r="D116" s="3"/>
      <c r="E116" s="3"/>
    </row>
    <row r="117" spans="2:5" ht="15.75">
      <c r="B117" s="3"/>
      <c r="C117" s="3"/>
      <c r="D117" s="3"/>
      <c r="E117" s="3"/>
    </row>
    <row r="118" spans="2:5" ht="15.75">
      <c r="B118" s="3"/>
      <c r="C118" s="3"/>
      <c r="D118" s="3"/>
      <c r="E118" s="3"/>
    </row>
    <row r="119" spans="2:5" ht="15.75">
      <c r="B119" s="3"/>
      <c r="C119" s="3"/>
      <c r="D119" s="3"/>
      <c r="E119" s="3"/>
    </row>
    <row r="120" spans="2:5" ht="15.75">
      <c r="B120" s="3"/>
      <c r="C120" s="3"/>
      <c r="D120" s="3"/>
      <c r="E120" s="3"/>
    </row>
    <row r="121" spans="2:5" ht="15.75">
      <c r="B121" s="3"/>
      <c r="C121" s="3"/>
      <c r="D121" s="3"/>
      <c r="E121" s="3"/>
    </row>
    <row r="122" spans="2:5" ht="15.75">
      <c r="B122" s="3"/>
      <c r="C122" s="3"/>
      <c r="D122" s="3"/>
      <c r="E122" s="3"/>
    </row>
    <row r="123" spans="2:5" ht="15.75">
      <c r="B123" s="3"/>
      <c r="C123" s="3"/>
      <c r="D123" s="3"/>
      <c r="E123" s="3"/>
    </row>
    <row r="124" spans="2:5" ht="15.75">
      <c r="B124" s="3"/>
      <c r="C124" s="3"/>
      <c r="D124" s="3"/>
      <c r="E124" s="3"/>
    </row>
    <row r="125" spans="2:5" ht="15.75">
      <c r="B125" s="3"/>
      <c r="C125" s="3"/>
      <c r="D125" s="3"/>
      <c r="E125" s="3"/>
    </row>
    <row r="126" spans="2:5" ht="15.75">
      <c r="B126" s="3"/>
      <c r="C126" s="3"/>
      <c r="D126" s="3"/>
      <c r="E126" s="3"/>
    </row>
    <row r="127" spans="2:5" ht="15.75">
      <c r="B127" s="3"/>
      <c r="C127" s="3"/>
      <c r="D127" s="3"/>
      <c r="E127" s="3"/>
    </row>
    <row r="128" spans="2:5" ht="15.75">
      <c r="B128" s="3"/>
      <c r="C128" s="3"/>
      <c r="D128" s="3"/>
      <c r="E128" s="3"/>
    </row>
    <row r="129" spans="2:5" ht="15.75">
      <c r="B129" s="3"/>
      <c r="C129" s="3"/>
      <c r="D129" s="3"/>
      <c r="E129" s="3"/>
    </row>
    <row r="130" spans="2:5" ht="15.75">
      <c r="B130" s="3"/>
      <c r="C130" s="3"/>
      <c r="D130" s="3"/>
      <c r="E130" s="3"/>
    </row>
    <row r="131" spans="2:5" ht="15.75">
      <c r="B131" s="3"/>
      <c r="C131" s="3"/>
      <c r="D131" s="3"/>
      <c r="E131" s="3"/>
    </row>
    <row r="132" spans="2:5" ht="15.75">
      <c r="B132" s="3"/>
      <c r="C132" s="3"/>
      <c r="D132" s="3"/>
      <c r="E132" s="3"/>
    </row>
    <row r="133" spans="2:5" ht="15.75">
      <c r="B133" s="3"/>
      <c r="C133" s="3"/>
      <c r="D133" s="3"/>
      <c r="E133" s="3"/>
    </row>
    <row r="134" spans="2:5" ht="15.75">
      <c r="B134" s="3"/>
      <c r="C134" s="3"/>
      <c r="D134" s="3"/>
      <c r="E134" s="3"/>
    </row>
    <row r="135" spans="2:5" ht="15.75">
      <c r="B135" s="3"/>
      <c r="C135" s="3"/>
      <c r="D135" s="3"/>
      <c r="E135" s="3"/>
    </row>
    <row r="136" spans="2:5" ht="15.75">
      <c r="B136" s="3"/>
      <c r="C136" s="3"/>
      <c r="D136" s="3"/>
      <c r="E136" s="3"/>
    </row>
    <row r="137" spans="2:5" ht="15.75">
      <c r="B137" s="3"/>
      <c r="C137" s="3"/>
      <c r="D137" s="3"/>
      <c r="E137" s="3"/>
    </row>
    <row r="138" spans="2:5" ht="15.75">
      <c r="B138" s="3"/>
      <c r="C138" s="3"/>
      <c r="D138" s="3"/>
      <c r="E138" s="3"/>
    </row>
    <row r="139" spans="2:5" ht="15.75">
      <c r="B139" s="3"/>
      <c r="C139" s="3"/>
      <c r="D139" s="3"/>
      <c r="E139" s="3"/>
    </row>
    <row r="140" spans="2:5" ht="15.75">
      <c r="B140" s="3"/>
      <c r="C140" s="3"/>
      <c r="D140" s="3"/>
      <c r="E140" s="3"/>
    </row>
    <row r="141" spans="2:5" ht="15.75">
      <c r="B141" s="3"/>
      <c r="C141" s="3"/>
      <c r="D141" s="3"/>
      <c r="E141" s="3"/>
    </row>
    <row r="142" spans="2:5" ht="15.75">
      <c r="B142" s="3"/>
      <c r="C142" s="3"/>
      <c r="D142" s="3"/>
      <c r="E142" s="3"/>
    </row>
  </sheetData>
  <sheetProtection/>
  <mergeCells count="6">
    <mergeCell ref="A1:G1"/>
    <mergeCell ref="A3:A4"/>
    <mergeCell ref="B3:C3"/>
    <mergeCell ref="D3:E3"/>
    <mergeCell ref="F3:G3"/>
    <mergeCell ref="A2:G2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3.625" style="0" customWidth="1"/>
    <col min="2" max="2" width="16.375" style="1" customWidth="1"/>
    <col min="3" max="3" width="15.625" style="1" customWidth="1"/>
    <col min="4" max="4" width="15.25390625" style="1" customWidth="1"/>
    <col min="5" max="5" width="14.625" style="1" customWidth="1"/>
    <col min="6" max="6" width="10.75390625" style="1" customWidth="1"/>
    <col min="7" max="7" width="10.875" style="1" customWidth="1"/>
  </cols>
  <sheetData>
    <row r="1" spans="1:7" s="2" customFormat="1" ht="34.5" customHeight="1">
      <c r="A1" s="77" t="s">
        <v>86</v>
      </c>
      <c r="B1" s="77"/>
      <c r="C1" s="77"/>
      <c r="D1" s="77"/>
      <c r="E1" s="77"/>
      <c r="F1" s="77"/>
      <c r="G1" s="77"/>
    </row>
    <row r="2" spans="2:7" s="2" customFormat="1" ht="12.75" customHeight="1">
      <c r="B2" s="3"/>
      <c r="C2" s="3"/>
      <c r="D2" s="3"/>
      <c r="E2" s="3"/>
      <c r="F2" s="3"/>
      <c r="G2" s="3"/>
    </row>
    <row r="3" spans="1:7" s="2" customFormat="1" ht="19.5" customHeight="1">
      <c r="A3" s="83" t="s">
        <v>93</v>
      </c>
      <c r="B3" s="83" t="s">
        <v>88</v>
      </c>
      <c r="C3" s="83"/>
      <c r="D3" s="83" t="s">
        <v>87</v>
      </c>
      <c r="E3" s="83"/>
      <c r="F3" s="83" t="s">
        <v>13</v>
      </c>
      <c r="G3" s="83"/>
    </row>
    <row r="4" spans="1:7" s="2" customFormat="1" ht="19.5" customHeight="1">
      <c r="A4" s="83"/>
      <c r="B4" s="5" t="s">
        <v>15</v>
      </c>
      <c r="C4" s="5" t="s">
        <v>16</v>
      </c>
      <c r="D4" s="5" t="s">
        <v>15</v>
      </c>
      <c r="E4" s="5" t="s">
        <v>16</v>
      </c>
      <c r="F4" s="5" t="s">
        <v>17</v>
      </c>
      <c r="G4" s="5" t="s">
        <v>18</v>
      </c>
    </row>
    <row r="5" spans="1:7" s="2" customFormat="1" ht="19.5" customHeight="1">
      <c r="A5" s="8" t="s">
        <v>21</v>
      </c>
      <c r="B5" s="7">
        <v>5780366</v>
      </c>
      <c r="C5" s="7">
        <v>13886500</v>
      </c>
      <c r="D5" s="6">
        <v>4984410</v>
      </c>
      <c r="E5" s="6">
        <v>14411900</v>
      </c>
      <c r="F5" s="13">
        <f>SUM(B5/D5-1)</f>
        <v>0.1596891106469973</v>
      </c>
      <c r="G5" s="48">
        <f aca="true" t="shared" si="0" ref="G5:G14">SUM(C5/E5-1)</f>
        <v>-0.03645598429075969</v>
      </c>
    </row>
    <row r="6" spans="1:7" s="2" customFormat="1" ht="19.5" customHeight="1">
      <c r="A6" s="8" t="s">
        <v>0</v>
      </c>
      <c r="B6" s="7">
        <v>302460</v>
      </c>
      <c r="C6" s="7">
        <v>752500</v>
      </c>
      <c r="D6" s="18">
        <v>289602</v>
      </c>
      <c r="E6" s="18">
        <v>791700</v>
      </c>
      <c r="F6" s="13">
        <f>SUM(B6/D6-1)</f>
        <v>0.04439886464872478</v>
      </c>
      <c r="G6" s="48">
        <f t="shared" si="0"/>
        <v>-0.04951370468611849</v>
      </c>
    </row>
    <row r="7" spans="1:7" s="2" customFormat="1" ht="19.5" customHeight="1">
      <c r="A7" s="8" t="s">
        <v>1</v>
      </c>
      <c r="B7" s="7">
        <v>1766</v>
      </c>
      <c r="C7" s="7">
        <v>79900</v>
      </c>
      <c r="D7" s="6">
        <v>3902</v>
      </c>
      <c r="E7" s="6">
        <v>86900</v>
      </c>
      <c r="F7" s="48">
        <f aca="true" t="shared" si="1" ref="F7:F14">SUM(B7/D7-1)</f>
        <v>-0.5474115838031779</v>
      </c>
      <c r="G7" s="48">
        <f t="shared" si="0"/>
        <v>-0.08055235903337166</v>
      </c>
    </row>
    <row r="8" spans="1:7" s="2" customFormat="1" ht="19.5" customHeight="1">
      <c r="A8" s="8" t="s">
        <v>2</v>
      </c>
      <c r="B8" s="7">
        <v>52189</v>
      </c>
      <c r="C8" s="7">
        <v>306500</v>
      </c>
      <c r="D8" s="18">
        <v>102213</v>
      </c>
      <c r="E8" s="18">
        <v>617000</v>
      </c>
      <c r="F8" s="48">
        <f t="shared" si="1"/>
        <v>-0.48940937062800227</v>
      </c>
      <c r="G8" s="48">
        <f t="shared" si="0"/>
        <v>-0.5032414910858996</v>
      </c>
    </row>
    <row r="9" spans="1:7" s="2" customFormat="1" ht="19.5" customHeight="1">
      <c r="A9" s="8" t="s">
        <v>3</v>
      </c>
      <c r="B9" s="7">
        <v>24350</v>
      </c>
      <c r="C9" s="7">
        <v>54400</v>
      </c>
      <c r="D9" s="18">
        <v>15186</v>
      </c>
      <c r="E9" s="18">
        <v>46200</v>
      </c>
      <c r="F9" s="13">
        <f t="shared" si="1"/>
        <v>0.6034505465560385</v>
      </c>
      <c r="G9" s="13">
        <f t="shared" si="0"/>
        <v>0.17748917748917759</v>
      </c>
    </row>
    <row r="10" spans="1:7" s="2" customFormat="1" ht="19.5" customHeight="1">
      <c r="A10" s="8" t="s">
        <v>22</v>
      </c>
      <c r="B10" s="7">
        <v>1242160</v>
      </c>
      <c r="C10" s="7">
        <v>2803700</v>
      </c>
      <c r="D10" s="18">
        <v>3239777</v>
      </c>
      <c r="E10" s="18">
        <v>8152000</v>
      </c>
      <c r="F10" s="48">
        <f t="shared" si="1"/>
        <v>-0.616590894990612</v>
      </c>
      <c r="G10" s="48">
        <f t="shared" si="0"/>
        <v>-0.6560721295387635</v>
      </c>
    </row>
    <row r="11" spans="1:7" s="2" customFormat="1" ht="19.5" customHeight="1">
      <c r="A11" s="8" t="s">
        <v>92</v>
      </c>
      <c r="B11" s="7">
        <v>45</v>
      </c>
      <c r="C11" s="7">
        <v>2800</v>
      </c>
      <c r="D11" s="7">
        <v>0</v>
      </c>
      <c r="E11" s="7">
        <v>0</v>
      </c>
      <c r="F11" s="7">
        <v>0</v>
      </c>
      <c r="G11" s="7">
        <v>0</v>
      </c>
    </row>
    <row r="12" spans="1:7" s="2" customFormat="1" ht="19.5" customHeight="1">
      <c r="A12" s="8" t="s">
        <v>29</v>
      </c>
      <c r="B12" s="7">
        <v>140000</v>
      </c>
      <c r="C12" s="7">
        <v>415500</v>
      </c>
      <c r="D12" s="6">
        <v>0</v>
      </c>
      <c r="E12" s="6">
        <v>0</v>
      </c>
      <c r="F12" s="7">
        <v>0</v>
      </c>
      <c r="G12" s="7">
        <v>0</v>
      </c>
    </row>
    <row r="13" spans="1:7" s="2" customFormat="1" ht="19.5" customHeight="1">
      <c r="A13" s="8" t="s">
        <v>4</v>
      </c>
      <c r="B13" s="7">
        <v>239022</v>
      </c>
      <c r="C13" s="7">
        <v>1522800</v>
      </c>
      <c r="D13" s="6">
        <v>271812</v>
      </c>
      <c r="E13" s="6">
        <v>1851500</v>
      </c>
      <c r="F13" s="48">
        <f t="shared" si="1"/>
        <v>-0.12063485055847423</v>
      </c>
      <c r="G13" s="48">
        <f t="shared" si="0"/>
        <v>-0.17753173102889552</v>
      </c>
    </row>
    <row r="14" spans="1:7" s="2" customFormat="1" ht="19.5" customHeight="1">
      <c r="A14" s="8" t="s">
        <v>5</v>
      </c>
      <c r="B14" s="7">
        <v>1439643</v>
      </c>
      <c r="C14" s="7">
        <v>3672600</v>
      </c>
      <c r="D14" s="6">
        <v>1235311</v>
      </c>
      <c r="E14" s="6">
        <v>2970700</v>
      </c>
      <c r="F14" s="13">
        <f t="shared" si="1"/>
        <v>0.1654093584530536</v>
      </c>
      <c r="G14" s="13">
        <f t="shared" si="0"/>
        <v>0.2362742787895109</v>
      </c>
    </row>
    <row r="15" spans="1:7" s="2" customFormat="1" ht="19.5" customHeight="1">
      <c r="A15" s="8" t="s">
        <v>7</v>
      </c>
      <c r="B15" s="7">
        <f>SUM(B5:B14)</f>
        <v>9222001</v>
      </c>
      <c r="C15" s="7">
        <f>SUM(C5:C14)</f>
        <v>23497200</v>
      </c>
      <c r="D15" s="6">
        <f>SUM(D5:D14)</f>
        <v>10142213</v>
      </c>
      <c r="E15" s="6">
        <f>SUM(E5:E14)</f>
        <v>28927900</v>
      </c>
      <c r="F15" s="48">
        <f>SUM(B15/D15-1)</f>
        <v>-0.09073088881095281</v>
      </c>
      <c r="G15" s="48">
        <f>SUM(C15/E15-1)</f>
        <v>-0.18773225847711028</v>
      </c>
    </row>
    <row r="16" spans="1:7" s="2" customFormat="1" ht="19.5" customHeight="1">
      <c r="A16" s="8" t="s">
        <v>6</v>
      </c>
      <c r="B16" s="7">
        <v>5054</v>
      </c>
      <c r="C16" s="7">
        <v>36800</v>
      </c>
      <c r="D16" s="7">
        <v>2119</v>
      </c>
      <c r="E16" s="7">
        <v>49100</v>
      </c>
      <c r="F16" s="13">
        <f>SUM(B16/D16-1)</f>
        <v>1.385087305332704</v>
      </c>
      <c r="G16" s="48">
        <f>SUM(C16/E16-1)</f>
        <v>-0.2505091649694501</v>
      </c>
    </row>
    <row r="17" spans="1:7" s="2" customFormat="1" ht="19.5" customHeight="1">
      <c r="A17" s="8" t="s">
        <v>8</v>
      </c>
      <c r="B17" s="7">
        <f>SUM(B16:B16)</f>
        <v>5054</v>
      </c>
      <c r="C17" s="7">
        <f>SUM(C16:C16)</f>
        <v>36800</v>
      </c>
      <c r="D17" s="7">
        <f>SUM(D16:D16)</f>
        <v>2119</v>
      </c>
      <c r="E17" s="7">
        <f>SUM(E16:E16)</f>
        <v>49100</v>
      </c>
      <c r="F17" s="13">
        <f aca="true" t="shared" si="2" ref="F17:G22">SUM(B17/D17-1)</f>
        <v>1.385087305332704</v>
      </c>
      <c r="G17" s="48">
        <f t="shared" si="2"/>
        <v>-0.2505091649694501</v>
      </c>
    </row>
    <row r="18" spans="1:7" s="2" customFormat="1" ht="19.5" customHeight="1">
      <c r="A18" s="8" t="s">
        <v>52</v>
      </c>
      <c r="B18" s="7">
        <v>0</v>
      </c>
      <c r="C18" s="7">
        <v>0</v>
      </c>
      <c r="D18" s="7">
        <v>3</v>
      </c>
      <c r="E18" s="7">
        <v>100</v>
      </c>
      <c r="F18" s="48">
        <f t="shared" si="2"/>
        <v>-1</v>
      </c>
      <c r="G18" s="48">
        <f t="shared" si="2"/>
        <v>-1</v>
      </c>
    </row>
    <row r="19" spans="1:7" s="2" customFormat="1" ht="19.5" customHeight="1">
      <c r="A19" s="8" t="s">
        <v>23</v>
      </c>
      <c r="B19" s="7">
        <v>133</v>
      </c>
      <c r="C19" s="7">
        <v>12300</v>
      </c>
      <c r="D19" s="6">
        <v>35</v>
      </c>
      <c r="E19" s="6">
        <v>8100</v>
      </c>
      <c r="F19" s="13">
        <f t="shared" si="2"/>
        <v>2.8</v>
      </c>
      <c r="G19" s="13">
        <f t="shared" si="2"/>
        <v>0.5185185185185186</v>
      </c>
    </row>
    <row r="20" spans="1:7" s="2" customFormat="1" ht="19.5" customHeight="1">
      <c r="A20" s="8" t="s">
        <v>50</v>
      </c>
      <c r="B20" s="7">
        <v>1014</v>
      </c>
      <c r="C20" s="7">
        <v>7900</v>
      </c>
      <c r="D20" s="6">
        <v>2160</v>
      </c>
      <c r="E20" s="6">
        <v>14800</v>
      </c>
      <c r="F20" s="48">
        <f t="shared" si="2"/>
        <v>-0.5305555555555556</v>
      </c>
      <c r="G20" s="48">
        <f t="shared" si="2"/>
        <v>-0.46621621621621623</v>
      </c>
    </row>
    <row r="21" spans="1:7" s="2" customFormat="1" ht="19.5" customHeight="1">
      <c r="A21" s="9" t="s">
        <v>24</v>
      </c>
      <c r="B21" s="7">
        <v>1295</v>
      </c>
      <c r="C21" s="7">
        <v>40700</v>
      </c>
      <c r="D21" s="6">
        <v>431</v>
      </c>
      <c r="E21" s="6">
        <v>15200</v>
      </c>
      <c r="F21" s="13">
        <f t="shared" si="2"/>
        <v>2.0046403712296983</v>
      </c>
      <c r="G21" s="13">
        <f t="shared" si="2"/>
        <v>1.6776315789473686</v>
      </c>
    </row>
    <row r="22" spans="1:7" s="2" customFormat="1" ht="19.5" customHeight="1">
      <c r="A22" s="8" t="s">
        <v>36</v>
      </c>
      <c r="B22" s="7">
        <v>0</v>
      </c>
      <c r="C22" s="7">
        <v>0</v>
      </c>
      <c r="D22" s="6">
        <v>114</v>
      </c>
      <c r="E22" s="6">
        <v>3900</v>
      </c>
      <c r="F22" s="48">
        <f t="shared" si="2"/>
        <v>-1</v>
      </c>
      <c r="G22" s="48">
        <f t="shared" si="2"/>
        <v>-1</v>
      </c>
    </row>
    <row r="23" spans="1:7" s="2" customFormat="1" ht="19.5" customHeight="1">
      <c r="A23" s="8" t="s">
        <v>51</v>
      </c>
      <c r="B23" s="7">
        <v>0</v>
      </c>
      <c r="C23" s="7">
        <v>0</v>
      </c>
      <c r="D23" s="6">
        <v>2</v>
      </c>
      <c r="E23" s="6">
        <v>0</v>
      </c>
      <c r="F23" s="48">
        <f aca="true" t="shared" si="3" ref="F23:F28">SUM(B23/D23-1)</f>
        <v>-1</v>
      </c>
      <c r="G23" s="6">
        <v>0</v>
      </c>
    </row>
    <row r="24" spans="1:7" s="2" customFormat="1" ht="19.5" customHeight="1">
      <c r="A24" s="8" t="s">
        <v>9</v>
      </c>
      <c r="B24" s="7">
        <f>SUM(B18:B23)</f>
        <v>2442</v>
      </c>
      <c r="C24" s="7">
        <f>SUM(C18:C23)</f>
        <v>60900</v>
      </c>
      <c r="D24" s="6">
        <f>SUM(D18:D23)</f>
        <v>2745</v>
      </c>
      <c r="E24" s="6">
        <f>SUM(E18:E23)</f>
        <v>42100</v>
      </c>
      <c r="F24" s="48">
        <f t="shared" si="3"/>
        <v>-0.11038251366120222</v>
      </c>
      <c r="G24" s="13">
        <f>SUM(C24/E24-1)</f>
        <v>0.4465558194774346</v>
      </c>
    </row>
    <row r="25" spans="1:7" s="2" customFormat="1" ht="19.5" customHeight="1">
      <c r="A25" s="8" t="s">
        <v>53</v>
      </c>
      <c r="B25" s="7">
        <v>15</v>
      </c>
      <c r="C25" s="7">
        <v>300</v>
      </c>
      <c r="D25" s="7">
        <v>14909</v>
      </c>
      <c r="E25" s="7">
        <v>111500</v>
      </c>
      <c r="F25" s="48">
        <f t="shared" si="3"/>
        <v>-0.9989938963042457</v>
      </c>
      <c r="G25" s="48">
        <f>SUM(C25/E25-1)</f>
        <v>-0.9973094170403587</v>
      </c>
    </row>
    <row r="26" spans="1:7" s="2" customFormat="1" ht="19.5" customHeight="1">
      <c r="A26" s="8" t="s">
        <v>48</v>
      </c>
      <c r="B26" s="7">
        <v>16606</v>
      </c>
      <c r="C26" s="7">
        <v>8900</v>
      </c>
      <c r="D26" s="7">
        <v>26762</v>
      </c>
      <c r="E26" s="7">
        <v>13700</v>
      </c>
      <c r="F26" s="48">
        <f t="shared" si="3"/>
        <v>-0.37949331141170317</v>
      </c>
      <c r="G26" s="48">
        <f>SUM(C26/E26-1)</f>
        <v>-0.35036496350364965</v>
      </c>
    </row>
    <row r="27" spans="1:7" s="2" customFormat="1" ht="19.5" customHeight="1">
      <c r="A27" s="10" t="s">
        <v>11</v>
      </c>
      <c r="B27" s="7">
        <f>SUM(B25:B26)</f>
        <v>16621</v>
      </c>
      <c r="C27" s="7">
        <f>SUM(C25:C26)</f>
        <v>9200</v>
      </c>
      <c r="D27" s="6">
        <f>SUM(D25:D26)</f>
        <v>41671</v>
      </c>
      <c r="E27" s="6">
        <f>SUM(E25:E26)</f>
        <v>125200</v>
      </c>
      <c r="F27" s="48">
        <f t="shared" si="3"/>
        <v>-0.6011374817019031</v>
      </c>
      <c r="G27" s="48">
        <f>SUM(C27/E27-1)</f>
        <v>-0.9265175718849841</v>
      </c>
    </row>
    <row r="28" spans="1:7" s="2" customFormat="1" ht="27" customHeight="1">
      <c r="A28" s="8" t="s">
        <v>20</v>
      </c>
      <c r="B28" s="7">
        <f>SUM(B27,B24,B17,B15)</f>
        <v>9246118</v>
      </c>
      <c r="C28" s="7">
        <f>SUM(C27,C24,C17,C15)</f>
        <v>23604100</v>
      </c>
      <c r="D28" s="11">
        <f>SUM(D27,D24,D17,D15)</f>
        <v>10188748</v>
      </c>
      <c r="E28" s="11">
        <f>SUM(E27,E24,E17,E15)</f>
        <v>29144300</v>
      </c>
      <c r="F28" s="48">
        <f t="shared" si="3"/>
        <v>-0.09251676457205538</v>
      </c>
      <c r="G28" s="48">
        <f>SUM(C28/E28-1)</f>
        <v>-0.1900954903703297</v>
      </c>
    </row>
    <row r="29" spans="2:3" ht="15.75">
      <c r="B29" s="47"/>
      <c r="C29" s="47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5" sqref="I15"/>
    </sheetView>
  </sheetViews>
  <sheetFormatPr defaultColWidth="9.00390625" defaultRowHeight="16.5"/>
  <cols>
    <col min="1" max="1" width="17.50390625" style="0" customWidth="1"/>
    <col min="2" max="2" width="15.125" style="1" customWidth="1"/>
    <col min="3" max="3" width="14.375" style="1" customWidth="1"/>
    <col min="4" max="5" width="14.50390625" style="1" customWidth="1"/>
    <col min="6" max="7" width="9.625" style="1" customWidth="1"/>
  </cols>
  <sheetData>
    <row r="1" spans="1:7" s="2" customFormat="1" ht="30" customHeight="1">
      <c r="A1" s="77" t="s">
        <v>89</v>
      </c>
      <c r="B1" s="77"/>
      <c r="C1" s="77"/>
      <c r="D1" s="77"/>
      <c r="E1" s="77"/>
      <c r="F1" s="77"/>
      <c r="G1" s="77"/>
    </row>
    <row r="2" spans="1:7" s="2" customFormat="1" ht="19.5" customHeight="1">
      <c r="A2" s="19"/>
      <c r="B2" s="19"/>
      <c r="C2" s="19"/>
      <c r="D2" s="19"/>
      <c r="E2" s="19"/>
      <c r="F2" s="19"/>
      <c r="G2" s="19"/>
    </row>
    <row r="3" spans="1:7" s="2" customFormat="1" ht="19.5" customHeight="1">
      <c r="A3" s="83" t="s">
        <v>14</v>
      </c>
      <c r="B3" s="83" t="s">
        <v>91</v>
      </c>
      <c r="C3" s="83"/>
      <c r="D3" s="83" t="s">
        <v>90</v>
      </c>
      <c r="E3" s="83"/>
      <c r="F3" s="83" t="s">
        <v>13</v>
      </c>
      <c r="G3" s="83"/>
    </row>
    <row r="4" spans="1:7" s="2" customFormat="1" ht="19.5" customHeight="1">
      <c r="A4" s="83"/>
      <c r="B4" s="5" t="s">
        <v>15</v>
      </c>
      <c r="C4" s="5" t="s">
        <v>16</v>
      </c>
      <c r="D4" s="5" t="s">
        <v>15</v>
      </c>
      <c r="E4" s="5" t="s">
        <v>16</v>
      </c>
      <c r="F4" s="5" t="s">
        <v>17</v>
      </c>
      <c r="G4" s="5" t="s">
        <v>18</v>
      </c>
    </row>
    <row r="5" spans="1:7" s="2" customFormat="1" ht="19.5" customHeight="1">
      <c r="A5" s="8" t="s">
        <v>21</v>
      </c>
      <c r="B5" s="7">
        <v>6641534</v>
      </c>
      <c r="C5" s="7">
        <v>15941800</v>
      </c>
      <c r="D5" s="6">
        <v>6077062</v>
      </c>
      <c r="E5" s="6">
        <v>17750900</v>
      </c>
      <c r="F5" s="13">
        <f aca="true" t="shared" si="0" ref="F5:F22">SUM(B5/D5-1)</f>
        <v>0.09288567403129999</v>
      </c>
      <c r="G5" s="48">
        <f aca="true" t="shared" si="1" ref="G5:G22">SUM(C5/E5-1)</f>
        <v>-0.10191595919080154</v>
      </c>
    </row>
    <row r="6" spans="1:7" s="2" customFormat="1" ht="19.5" customHeight="1">
      <c r="A6" s="8" t="s">
        <v>0</v>
      </c>
      <c r="B6" s="7">
        <v>424859</v>
      </c>
      <c r="C6" s="7">
        <v>985100</v>
      </c>
      <c r="D6" s="18">
        <v>385380</v>
      </c>
      <c r="E6" s="18">
        <v>1050900</v>
      </c>
      <c r="F6" s="13">
        <f t="shared" si="0"/>
        <v>0.10244174580933096</v>
      </c>
      <c r="G6" s="48">
        <f t="shared" si="1"/>
        <v>-0.06261299838233891</v>
      </c>
    </row>
    <row r="7" spans="1:7" s="2" customFormat="1" ht="19.5" customHeight="1">
      <c r="A7" s="8" t="s">
        <v>1</v>
      </c>
      <c r="B7" s="7">
        <v>2146</v>
      </c>
      <c r="C7" s="7">
        <v>87700</v>
      </c>
      <c r="D7" s="6">
        <v>4083</v>
      </c>
      <c r="E7" s="6">
        <v>93800</v>
      </c>
      <c r="F7" s="48">
        <f t="shared" si="0"/>
        <v>-0.4744060739652216</v>
      </c>
      <c r="G7" s="48">
        <f t="shared" si="1"/>
        <v>-0.06503198294243073</v>
      </c>
    </row>
    <row r="8" spans="1:7" s="2" customFormat="1" ht="19.5" customHeight="1">
      <c r="A8" s="8" t="s">
        <v>2</v>
      </c>
      <c r="B8" s="7">
        <v>68128</v>
      </c>
      <c r="C8" s="7">
        <v>406600</v>
      </c>
      <c r="D8" s="18">
        <v>108815</v>
      </c>
      <c r="E8" s="18">
        <v>657500</v>
      </c>
      <c r="F8" s="48">
        <f t="shared" si="0"/>
        <v>-0.3739098469880072</v>
      </c>
      <c r="G8" s="48">
        <f t="shared" si="1"/>
        <v>-0.3815969581749049</v>
      </c>
    </row>
    <row r="9" spans="1:7" s="2" customFormat="1" ht="19.5" customHeight="1">
      <c r="A9" s="8" t="s">
        <v>3</v>
      </c>
      <c r="B9" s="7">
        <v>36290</v>
      </c>
      <c r="C9" s="7">
        <v>90400</v>
      </c>
      <c r="D9" s="18">
        <v>26634</v>
      </c>
      <c r="E9" s="18">
        <v>81000</v>
      </c>
      <c r="F9" s="13">
        <f t="shared" si="0"/>
        <v>0.36254411654276497</v>
      </c>
      <c r="G9" s="13">
        <f t="shared" si="1"/>
        <v>0.11604938271604937</v>
      </c>
    </row>
    <row r="10" spans="1:7" s="2" customFormat="1" ht="19.5" customHeight="1">
      <c r="A10" s="8" t="s">
        <v>22</v>
      </c>
      <c r="B10" s="7">
        <v>1705729</v>
      </c>
      <c r="C10" s="7">
        <v>3878000</v>
      </c>
      <c r="D10" s="18">
        <v>4041334</v>
      </c>
      <c r="E10" s="18">
        <v>10101900</v>
      </c>
      <c r="F10" s="48">
        <f t="shared" si="0"/>
        <v>-0.577929218421442</v>
      </c>
      <c r="G10" s="48">
        <f t="shared" si="1"/>
        <v>-0.6161118205486097</v>
      </c>
    </row>
    <row r="11" spans="1:7" s="2" customFormat="1" ht="19.5" customHeight="1">
      <c r="A11" s="8" t="s">
        <v>92</v>
      </c>
      <c r="B11" s="7">
        <v>45</v>
      </c>
      <c r="C11" s="7">
        <v>2800</v>
      </c>
      <c r="D11" s="6">
        <v>0</v>
      </c>
      <c r="E11" s="6">
        <v>0</v>
      </c>
      <c r="F11" s="6">
        <v>0</v>
      </c>
      <c r="G11" s="6">
        <v>0</v>
      </c>
    </row>
    <row r="12" spans="1:7" s="2" customFormat="1" ht="19.5" customHeight="1">
      <c r="A12" s="8" t="s">
        <v>29</v>
      </c>
      <c r="B12" s="7">
        <v>199712</v>
      </c>
      <c r="C12" s="7">
        <v>576700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8" t="s">
        <v>4</v>
      </c>
      <c r="B13" s="7">
        <v>314034</v>
      </c>
      <c r="C13" s="7">
        <v>1978300</v>
      </c>
      <c r="D13" s="6">
        <v>345793</v>
      </c>
      <c r="E13" s="6">
        <v>2366000</v>
      </c>
      <c r="F13" s="48">
        <f t="shared" si="0"/>
        <v>-0.0918439644527217</v>
      </c>
      <c r="G13" s="48">
        <f t="shared" si="1"/>
        <v>-0.1638630600169062</v>
      </c>
    </row>
    <row r="14" spans="1:7" s="2" customFormat="1" ht="19.5" customHeight="1">
      <c r="A14" s="8" t="s">
        <v>5</v>
      </c>
      <c r="B14" s="7">
        <v>1677853</v>
      </c>
      <c r="C14" s="7">
        <v>4364700</v>
      </c>
      <c r="D14" s="6">
        <v>1463618</v>
      </c>
      <c r="E14" s="6">
        <v>3532500</v>
      </c>
      <c r="F14" s="13">
        <f t="shared" si="0"/>
        <v>0.14637357561877495</v>
      </c>
      <c r="G14" s="13">
        <f t="shared" si="1"/>
        <v>0.23558386411889587</v>
      </c>
    </row>
    <row r="15" spans="1:7" s="2" customFormat="1" ht="24" customHeight="1">
      <c r="A15" s="8" t="s">
        <v>7</v>
      </c>
      <c r="B15" s="7">
        <f>SUM(B5:B14)</f>
        <v>11070330</v>
      </c>
      <c r="C15" s="7">
        <f>SUM(C5:C14)</f>
        <v>28312100</v>
      </c>
      <c r="D15" s="6">
        <f>SUM(D5:D14)</f>
        <v>12452719</v>
      </c>
      <c r="E15" s="6">
        <f>SUM(E5:E14)</f>
        <v>35634500</v>
      </c>
      <c r="F15" s="48">
        <f t="shared" si="0"/>
        <v>-0.11101101695139837</v>
      </c>
      <c r="G15" s="48">
        <f t="shared" si="1"/>
        <v>-0.20548625629656658</v>
      </c>
    </row>
    <row r="16" spans="1:7" s="2" customFormat="1" ht="24" customHeight="1">
      <c r="A16" s="8" t="s">
        <v>6</v>
      </c>
      <c r="B16" s="7">
        <v>5376</v>
      </c>
      <c r="C16" s="7">
        <v>49700</v>
      </c>
      <c r="D16" s="7">
        <v>2119</v>
      </c>
      <c r="E16" s="7">
        <v>49100</v>
      </c>
      <c r="F16" s="17">
        <f t="shared" si="0"/>
        <v>1.5370457763095802</v>
      </c>
      <c r="G16" s="13">
        <f t="shared" si="1"/>
        <v>0.012219959266802416</v>
      </c>
    </row>
    <row r="17" spans="1:7" s="2" customFormat="1" ht="24" customHeight="1">
      <c r="A17" s="8" t="s">
        <v>8</v>
      </c>
      <c r="B17" s="7">
        <f>SUM(B16:B16)</f>
        <v>5376</v>
      </c>
      <c r="C17" s="7">
        <f>SUM(C16:C16)</f>
        <v>49700</v>
      </c>
      <c r="D17" s="7">
        <f>SUM(D16:D16)</f>
        <v>2119</v>
      </c>
      <c r="E17" s="7">
        <f>SUM(E16:E16)</f>
        <v>49100</v>
      </c>
      <c r="F17" s="17">
        <f t="shared" si="0"/>
        <v>1.5370457763095802</v>
      </c>
      <c r="G17" s="13">
        <f t="shared" si="1"/>
        <v>0.012219959266802416</v>
      </c>
    </row>
    <row r="18" spans="1:7" s="2" customFormat="1" ht="24" customHeight="1">
      <c r="A18" s="8" t="s">
        <v>52</v>
      </c>
      <c r="B18" s="6">
        <v>0</v>
      </c>
      <c r="C18" s="6">
        <v>0</v>
      </c>
      <c r="D18" s="7">
        <v>3</v>
      </c>
      <c r="E18" s="7">
        <v>100</v>
      </c>
      <c r="F18" s="6">
        <v>0</v>
      </c>
      <c r="G18" s="6">
        <v>0</v>
      </c>
    </row>
    <row r="19" spans="1:7" s="2" customFormat="1" ht="19.5" customHeight="1">
      <c r="A19" s="8" t="s">
        <v>23</v>
      </c>
      <c r="B19" s="6">
        <v>147</v>
      </c>
      <c r="C19" s="6">
        <v>12900</v>
      </c>
      <c r="D19" s="6">
        <v>35</v>
      </c>
      <c r="E19" s="6">
        <v>8100</v>
      </c>
      <c r="F19" s="13">
        <f>SUM(B19/D19-1)</f>
        <v>3.2</v>
      </c>
      <c r="G19" s="13">
        <f>SUM(C19/E19-1)</f>
        <v>0.5925925925925926</v>
      </c>
    </row>
    <row r="20" spans="1:7" s="2" customFormat="1" ht="24" customHeight="1">
      <c r="A20" s="8" t="s">
        <v>50</v>
      </c>
      <c r="B20" s="6">
        <v>1029</v>
      </c>
      <c r="C20" s="6">
        <v>8200</v>
      </c>
      <c r="D20" s="6">
        <v>2160</v>
      </c>
      <c r="E20" s="6">
        <v>14800</v>
      </c>
      <c r="F20" s="6">
        <v>0</v>
      </c>
      <c r="G20" s="6">
        <v>0</v>
      </c>
    </row>
    <row r="21" spans="1:7" s="2" customFormat="1" ht="19.5" customHeight="1">
      <c r="A21" s="9" t="s">
        <v>24</v>
      </c>
      <c r="B21" s="6">
        <v>1405</v>
      </c>
      <c r="C21" s="6">
        <v>46800</v>
      </c>
      <c r="D21" s="6">
        <v>1331</v>
      </c>
      <c r="E21" s="6">
        <v>41600</v>
      </c>
      <c r="F21" s="13">
        <f t="shared" si="0"/>
        <v>0.05559729526671675</v>
      </c>
      <c r="G21" s="13">
        <f t="shared" si="1"/>
        <v>0.125</v>
      </c>
    </row>
    <row r="22" spans="1:7" s="2" customFormat="1" ht="19.5" customHeight="1">
      <c r="A22" s="8" t="s">
        <v>36</v>
      </c>
      <c r="B22" s="6">
        <v>0</v>
      </c>
      <c r="C22" s="6">
        <v>0</v>
      </c>
      <c r="D22" s="6">
        <v>114</v>
      </c>
      <c r="E22" s="6">
        <v>3900</v>
      </c>
      <c r="F22" s="48">
        <f t="shared" si="0"/>
        <v>-1</v>
      </c>
      <c r="G22" s="48">
        <f t="shared" si="1"/>
        <v>-1</v>
      </c>
    </row>
    <row r="23" spans="1:7" s="2" customFormat="1" ht="19.5" customHeight="1">
      <c r="A23" s="8" t="s">
        <v>51</v>
      </c>
      <c r="B23" s="6">
        <v>0</v>
      </c>
      <c r="C23" s="6">
        <v>0</v>
      </c>
      <c r="D23" s="6">
        <v>2</v>
      </c>
      <c r="E23" s="6">
        <v>0</v>
      </c>
      <c r="F23" s="6">
        <v>0</v>
      </c>
      <c r="G23" s="6">
        <v>0</v>
      </c>
    </row>
    <row r="24" spans="1:7" s="2" customFormat="1" ht="24" customHeight="1">
      <c r="A24" s="8" t="s">
        <v>9</v>
      </c>
      <c r="B24" s="6">
        <f>SUM(B18:B23)</f>
        <v>2581</v>
      </c>
      <c r="C24" s="6">
        <f>SUM(C18:C23)</f>
        <v>67900</v>
      </c>
      <c r="D24" s="6">
        <f>SUM(D18:D23)</f>
        <v>3645</v>
      </c>
      <c r="E24" s="6">
        <f>SUM(E18:E23)</f>
        <v>68500</v>
      </c>
      <c r="F24" s="48">
        <f aca="true" t="shared" si="2" ref="F24:G27">SUM(B24/D24-1)</f>
        <v>-0.2919067215363512</v>
      </c>
      <c r="G24" s="48">
        <f t="shared" si="2"/>
        <v>-0.008759124087591275</v>
      </c>
    </row>
    <row r="25" spans="1:7" s="2" customFormat="1" ht="19.5" customHeight="1">
      <c r="A25" s="8" t="s">
        <v>25</v>
      </c>
      <c r="B25" s="6">
        <v>15</v>
      </c>
      <c r="C25" s="6">
        <v>300</v>
      </c>
      <c r="D25" s="7">
        <v>14909</v>
      </c>
      <c r="E25" s="7">
        <v>111500</v>
      </c>
      <c r="F25" s="6">
        <v>0</v>
      </c>
      <c r="G25" s="6">
        <v>0</v>
      </c>
    </row>
    <row r="26" spans="1:7" s="2" customFormat="1" ht="19.5" customHeight="1">
      <c r="A26" s="8" t="s">
        <v>48</v>
      </c>
      <c r="B26" s="6">
        <v>16606</v>
      </c>
      <c r="C26" s="6">
        <v>8900</v>
      </c>
      <c r="D26" s="7">
        <v>26762</v>
      </c>
      <c r="E26" s="7">
        <v>13700</v>
      </c>
      <c r="F26" s="48">
        <f>SUM(B26/D26-1)</f>
        <v>-0.37949331141170317</v>
      </c>
      <c r="G26" s="48">
        <f>SUM(C26/E26-1)</f>
        <v>-0.35036496350364965</v>
      </c>
    </row>
    <row r="27" spans="1:7" s="2" customFormat="1" ht="24" customHeight="1">
      <c r="A27" s="10" t="s">
        <v>11</v>
      </c>
      <c r="B27" s="6">
        <f>SUM(B25:B26)</f>
        <v>16621</v>
      </c>
      <c r="C27" s="6">
        <f>SUM(C25:C26)</f>
        <v>9200</v>
      </c>
      <c r="D27" s="6">
        <f>SUM(D25:D26)</f>
        <v>41671</v>
      </c>
      <c r="E27" s="6">
        <f>SUM(E25:E26)</f>
        <v>125200</v>
      </c>
      <c r="F27" s="48">
        <f t="shared" si="2"/>
        <v>-0.6011374817019031</v>
      </c>
      <c r="G27" s="48">
        <f t="shared" si="2"/>
        <v>-0.9265175718849841</v>
      </c>
    </row>
    <row r="28" spans="1:7" s="2" customFormat="1" ht="19.5" customHeight="1">
      <c r="A28" s="10" t="s">
        <v>94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24" customHeight="1">
      <c r="A29" s="8" t="s">
        <v>12</v>
      </c>
      <c r="B29" s="6">
        <f aca="true" t="shared" si="3" ref="B29:G29">SUM(B28:B28)</f>
        <v>1</v>
      </c>
      <c r="C29" s="6">
        <f t="shared" si="3"/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</row>
    <row r="30" spans="1:7" s="2" customFormat="1" ht="26.25" customHeight="1">
      <c r="A30" s="8" t="s">
        <v>20</v>
      </c>
      <c r="B30" s="11">
        <f>SUM(B29,B27,B24,B17,B15)</f>
        <v>11094909</v>
      </c>
      <c r="C30" s="11">
        <f>SUM(C29,C27,C24,C17,C15)</f>
        <v>28438900</v>
      </c>
      <c r="D30" s="11">
        <f>SUM(D29,D27,D24,D17,D15)</f>
        <v>12500154</v>
      </c>
      <c r="E30" s="11">
        <f>SUM(E29,E27,E24,E17,E15)</f>
        <v>35877300</v>
      </c>
      <c r="F30" s="48">
        <f>SUM(B30/D30-1)</f>
        <v>-0.11241821500759108</v>
      </c>
      <c r="G30" s="48">
        <f>SUM(C30/E30-1)</f>
        <v>-0.20732886811437878</v>
      </c>
    </row>
    <row r="31" spans="2:3" ht="15.75">
      <c r="B31" s="47"/>
      <c r="C31" s="47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15.875" style="0" customWidth="1"/>
    <col min="2" max="2" width="15.00390625" style="1" customWidth="1"/>
    <col min="3" max="3" width="14.75390625" style="1" customWidth="1"/>
    <col min="4" max="5" width="14.50390625" style="1" customWidth="1"/>
    <col min="6" max="7" width="9.625" style="1" customWidth="1"/>
  </cols>
  <sheetData>
    <row r="1" spans="1:7" s="2" customFormat="1" ht="30" customHeight="1">
      <c r="A1" s="77" t="s">
        <v>95</v>
      </c>
      <c r="B1" s="77"/>
      <c r="C1" s="77"/>
      <c r="D1" s="77"/>
      <c r="E1" s="77"/>
      <c r="F1" s="77"/>
      <c r="G1" s="77"/>
    </row>
    <row r="2" spans="2:7" s="2" customFormat="1" ht="15.75">
      <c r="B2" s="3"/>
      <c r="C2" s="3"/>
      <c r="D2" s="3"/>
      <c r="E2" s="3"/>
      <c r="F2" s="3"/>
      <c r="G2" s="3"/>
    </row>
    <row r="3" spans="1:7" s="2" customFormat="1" ht="19.5" customHeight="1">
      <c r="A3" s="78" t="s">
        <v>14</v>
      </c>
      <c r="B3" s="83" t="s">
        <v>96</v>
      </c>
      <c r="C3" s="83"/>
      <c r="D3" s="83" t="s">
        <v>54</v>
      </c>
      <c r="E3" s="83"/>
      <c r="F3" s="82" t="s">
        <v>13</v>
      </c>
      <c r="G3" s="81"/>
    </row>
    <row r="4" spans="1:7" s="2" customFormat="1" ht="19.5" customHeight="1">
      <c r="A4" s="79"/>
      <c r="B4" s="5" t="s">
        <v>15</v>
      </c>
      <c r="C4" s="5" t="s">
        <v>16</v>
      </c>
      <c r="D4" s="5" t="s">
        <v>15</v>
      </c>
      <c r="E4" s="5" t="s">
        <v>16</v>
      </c>
      <c r="F4" s="5" t="s">
        <v>17</v>
      </c>
      <c r="G4" s="5" t="s">
        <v>18</v>
      </c>
    </row>
    <row r="5" spans="1:7" s="2" customFormat="1" ht="19.5" customHeight="1">
      <c r="A5" s="8" t="s">
        <v>21</v>
      </c>
      <c r="B5" s="52">
        <v>7240762</v>
      </c>
      <c r="C5" s="52">
        <v>17408300</v>
      </c>
      <c r="D5" s="53">
        <v>6600675</v>
      </c>
      <c r="E5" s="53">
        <v>19239000</v>
      </c>
      <c r="F5" s="54">
        <f>SUM(B5/D5-1)</f>
        <v>0.09697296109867559</v>
      </c>
      <c r="G5" s="54">
        <f aca="true" t="shared" si="0" ref="G5:G14">SUM(C5/E5-1)</f>
        <v>-0.09515567337179687</v>
      </c>
    </row>
    <row r="6" spans="1:7" s="2" customFormat="1" ht="19.5" customHeight="1">
      <c r="A6" s="8" t="s">
        <v>0</v>
      </c>
      <c r="B6" s="52">
        <v>433840</v>
      </c>
      <c r="C6" s="52">
        <v>1006500</v>
      </c>
      <c r="D6" s="55">
        <v>436239</v>
      </c>
      <c r="E6" s="55">
        <v>1200500</v>
      </c>
      <c r="F6" s="54">
        <f>SUM(B6/D6-1)</f>
        <v>-0.005499279064916207</v>
      </c>
      <c r="G6" s="54">
        <f t="shared" si="0"/>
        <v>-0.16159933361099543</v>
      </c>
    </row>
    <row r="7" spans="1:7" s="2" customFormat="1" ht="19.5" customHeight="1">
      <c r="A7" s="8" t="s">
        <v>1</v>
      </c>
      <c r="B7" s="52">
        <v>2281</v>
      </c>
      <c r="C7" s="52">
        <v>93500</v>
      </c>
      <c r="D7" s="53">
        <v>4166</v>
      </c>
      <c r="E7" s="53">
        <v>97700</v>
      </c>
      <c r="F7" s="54">
        <f aca="true" t="shared" si="1" ref="F7:G22">SUM(B7/D7-1)</f>
        <v>-0.45247239558329333</v>
      </c>
      <c r="G7" s="54">
        <f t="shared" si="0"/>
        <v>-0.04298874104401229</v>
      </c>
    </row>
    <row r="8" spans="1:7" s="2" customFormat="1" ht="19.5" customHeight="1">
      <c r="A8" s="8" t="s">
        <v>2</v>
      </c>
      <c r="B8" s="52">
        <v>69424</v>
      </c>
      <c r="C8" s="52">
        <v>413600</v>
      </c>
      <c r="D8" s="55">
        <v>125744</v>
      </c>
      <c r="E8" s="55">
        <v>769900</v>
      </c>
      <c r="F8" s="54">
        <f t="shared" si="1"/>
        <v>-0.4478941341137549</v>
      </c>
      <c r="G8" s="54">
        <f t="shared" si="0"/>
        <v>-0.4627873749837641</v>
      </c>
    </row>
    <row r="9" spans="1:7" s="2" customFormat="1" ht="19.5" customHeight="1">
      <c r="A9" s="8" t="s">
        <v>3</v>
      </c>
      <c r="B9" s="52">
        <v>36290</v>
      </c>
      <c r="C9" s="52">
        <v>90400</v>
      </c>
      <c r="D9" s="55">
        <v>26634</v>
      </c>
      <c r="E9" s="55">
        <v>81000</v>
      </c>
      <c r="F9" s="54">
        <f t="shared" si="1"/>
        <v>0.36254411654276497</v>
      </c>
      <c r="G9" s="54">
        <f t="shared" si="0"/>
        <v>0.11604938271604937</v>
      </c>
    </row>
    <row r="10" spans="1:7" s="2" customFormat="1" ht="19.5" customHeight="1">
      <c r="A10" s="8" t="s">
        <v>22</v>
      </c>
      <c r="B10" s="52">
        <v>2027636</v>
      </c>
      <c r="C10" s="52">
        <v>4630500</v>
      </c>
      <c r="D10" s="55">
        <v>4609144</v>
      </c>
      <c r="E10" s="55">
        <v>11509500</v>
      </c>
      <c r="F10" s="54">
        <f t="shared" si="1"/>
        <v>-0.5600840416354967</v>
      </c>
      <c r="G10" s="54">
        <f t="shared" si="0"/>
        <v>-0.5976801772448846</v>
      </c>
    </row>
    <row r="11" spans="1:7" s="2" customFormat="1" ht="19.5" customHeight="1">
      <c r="A11" s="8" t="s">
        <v>92</v>
      </c>
      <c r="B11" s="52">
        <v>45</v>
      </c>
      <c r="C11" s="52">
        <v>2800</v>
      </c>
      <c r="D11" s="53">
        <v>0</v>
      </c>
      <c r="E11" s="53">
        <v>0</v>
      </c>
      <c r="F11" s="53">
        <v>0</v>
      </c>
      <c r="G11" s="53">
        <v>0</v>
      </c>
    </row>
    <row r="12" spans="1:7" s="2" customFormat="1" ht="19.5" customHeight="1">
      <c r="A12" s="8" t="s">
        <v>19</v>
      </c>
      <c r="B12" s="52">
        <v>293441</v>
      </c>
      <c r="C12" s="52">
        <v>875200</v>
      </c>
      <c r="D12" s="53">
        <v>0</v>
      </c>
      <c r="E12" s="53">
        <v>0</v>
      </c>
      <c r="F12" s="53">
        <v>0</v>
      </c>
      <c r="G12" s="53">
        <v>0</v>
      </c>
    </row>
    <row r="13" spans="1:7" s="2" customFormat="1" ht="19.5" customHeight="1">
      <c r="A13" s="8" t="s">
        <v>4</v>
      </c>
      <c r="B13" s="52">
        <v>370533</v>
      </c>
      <c r="C13" s="52">
        <v>2368300</v>
      </c>
      <c r="D13" s="53">
        <v>370384</v>
      </c>
      <c r="E13" s="53">
        <v>2585900</v>
      </c>
      <c r="F13" s="54">
        <f t="shared" si="1"/>
        <v>0.0004022851959046836</v>
      </c>
      <c r="G13" s="54">
        <f t="shared" si="0"/>
        <v>-0.0841486523067404</v>
      </c>
    </row>
    <row r="14" spans="1:7" s="2" customFormat="1" ht="19.5" customHeight="1">
      <c r="A14" s="8" t="s">
        <v>5</v>
      </c>
      <c r="B14" s="52">
        <v>1846201</v>
      </c>
      <c r="C14" s="52">
        <v>4869200</v>
      </c>
      <c r="D14" s="53">
        <v>1655448</v>
      </c>
      <c r="E14" s="53">
        <v>4045500</v>
      </c>
      <c r="F14" s="54">
        <f t="shared" si="1"/>
        <v>0.11522741880143617</v>
      </c>
      <c r="G14" s="54">
        <f t="shared" si="0"/>
        <v>0.20360894821406506</v>
      </c>
    </row>
    <row r="15" spans="1:7" s="2" customFormat="1" ht="24" customHeight="1">
      <c r="A15" s="51" t="s">
        <v>105</v>
      </c>
      <c r="B15" s="56">
        <f>SUM(B5:B14)</f>
        <v>12320453</v>
      </c>
      <c r="C15" s="56">
        <f>SUM(C5:C14)</f>
        <v>31758300</v>
      </c>
      <c r="D15" s="57">
        <f>SUM(D5:D14)</f>
        <v>13828434</v>
      </c>
      <c r="E15" s="57">
        <f>SUM(E5:E14)</f>
        <v>39529000</v>
      </c>
      <c r="F15" s="58">
        <f t="shared" si="1"/>
        <v>-0.10904929654362883</v>
      </c>
      <c r="G15" s="58">
        <f t="shared" si="1"/>
        <v>-0.19658225606516733</v>
      </c>
    </row>
    <row r="16" spans="1:7" s="2" customFormat="1" ht="24" customHeight="1">
      <c r="A16" s="8" t="s">
        <v>6</v>
      </c>
      <c r="B16" s="52">
        <v>6147</v>
      </c>
      <c r="C16" s="52">
        <v>56800</v>
      </c>
      <c r="D16" s="52">
        <v>2502</v>
      </c>
      <c r="E16" s="52">
        <v>54600</v>
      </c>
      <c r="F16" s="54">
        <f t="shared" si="1"/>
        <v>1.4568345323741005</v>
      </c>
      <c r="G16" s="54">
        <f t="shared" si="1"/>
        <v>0.04029304029304037</v>
      </c>
    </row>
    <row r="17" spans="1:7" s="2" customFormat="1" ht="24" customHeight="1">
      <c r="A17" s="51" t="s">
        <v>104</v>
      </c>
      <c r="B17" s="56">
        <f>SUM(B16:B16)</f>
        <v>6147</v>
      </c>
      <c r="C17" s="56">
        <f>SUM(C16:C16)</f>
        <v>56800</v>
      </c>
      <c r="D17" s="57">
        <f>SUM(D16:D16)</f>
        <v>2502</v>
      </c>
      <c r="E17" s="57">
        <f>SUM(E16:E16)</f>
        <v>54600</v>
      </c>
      <c r="F17" s="58">
        <f t="shared" si="1"/>
        <v>1.4568345323741005</v>
      </c>
      <c r="G17" s="58">
        <f t="shared" si="1"/>
        <v>0.04029304029304037</v>
      </c>
    </row>
    <row r="18" spans="1:7" s="2" customFormat="1" ht="24" customHeight="1">
      <c r="A18" s="8" t="s">
        <v>52</v>
      </c>
      <c r="B18" s="52">
        <v>0</v>
      </c>
      <c r="C18" s="52">
        <v>0</v>
      </c>
      <c r="D18" s="52">
        <v>3</v>
      </c>
      <c r="E18" s="52">
        <v>100</v>
      </c>
      <c r="F18" s="53">
        <v>0</v>
      </c>
      <c r="G18" s="53">
        <v>0</v>
      </c>
    </row>
    <row r="19" spans="1:7" s="2" customFormat="1" ht="19.5" customHeight="1">
      <c r="A19" s="8" t="s">
        <v>23</v>
      </c>
      <c r="B19" s="52">
        <v>394</v>
      </c>
      <c r="C19" s="52">
        <v>35200</v>
      </c>
      <c r="D19" s="53">
        <v>35</v>
      </c>
      <c r="E19" s="53">
        <v>8100</v>
      </c>
      <c r="F19" s="54">
        <f t="shared" si="1"/>
        <v>10.257142857142858</v>
      </c>
      <c r="G19" s="54">
        <f t="shared" si="1"/>
        <v>3.3456790123456788</v>
      </c>
    </row>
    <row r="20" spans="1:7" s="2" customFormat="1" ht="24" customHeight="1">
      <c r="A20" s="8" t="s">
        <v>50</v>
      </c>
      <c r="B20" s="52">
        <v>1029</v>
      </c>
      <c r="C20" s="52">
        <v>8200</v>
      </c>
      <c r="D20" s="53">
        <v>2428</v>
      </c>
      <c r="E20" s="53">
        <v>16500</v>
      </c>
      <c r="F20" s="54">
        <f>SUM(B20/D20-1)</f>
        <v>-0.5761943986820428</v>
      </c>
      <c r="G20" s="54">
        <f>SUM(C20/E20-1)</f>
        <v>-0.503030303030303</v>
      </c>
    </row>
    <row r="21" spans="1:7" s="2" customFormat="1" ht="19.5" customHeight="1">
      <c r="A21" s="9" t="s">
        <v>24</v>
      </c>
      <c r="B21" s="52">
        <v>1469</v>
      </c>
      <c r="C21" s="52">
        <v>52000</v>
      </c>
      <c r="D21" s="53">
        <v>1427</v>
      </c>
      <c r="E21" s="53">
        <v>46100</v>
      </c>
      <c r="F21" s="54">
        <f t="shared" si="1"/>
        <v>0.029432375613174466</v>
      </c>
      <c r="G21" s="54">
        <f t="shared" si="1"/>
        <v>0.12798264642082424</v>
      </c>
    </row>
    <row r="22" spans="1:7" s="2" customFormat="1" ht="19.5" customHeight="1">
      <c r="A22" s="8" t="s">
        <v>36</v>
      </c>
      <c r="B22" s="52">
        <v>0</v>
      </c>
      <c r="C22" s="52">
        <v>0</v>
      </c>
      <c r="D22" s="53">
        <v>114</v>
      </c>
      <c r="E22" s="53">
        <v>3900</v>
      </c>
      <c r="F22" s="54">
        <f t="shared" si="1"/>
        <v>-1</v>
      </c>
      <c r="G22" s="54">
        <f t="shared" si="1"/>
        <v>-1</v>
      </c>
    </row>
    <row r="23" spans="1:7" s="2" customFormat="1" ht="19.5" customHeight="1">
      <c r="A23" s="8" t="s">
        <v>51</v>
      </c>
      <c r="B23" s="52">
        <v>0</v>
      </c>
      <c r="C23" s="52">
        <v>0</v>
      </c>
      <c r="D23" s="53">
        <v>141</v>
      </c>
      <c r="E23" s="53">
        <v>3200</v>
      </c>
      <c r="F23" s="53">
        <v>0</v>
      </c>
      <c r="G23" s="53">
        <v>0</v>
      </c>
    </row>
    <row r="24" spans="1:7" s="2" customFormat="1" ht="24" customHeight="1">
      <c r="A24" s="51" t="s">
        <v>103</v>
      </c>
      <c r="B24" s="56">
        <f>SUM(B18:B23)</f>
        <v>2892</v>
      </c>
      <c r="C24" s="56">
        <f>SUM(C18:C23)</f>
        <v>95400</v>
      </c>
      <c r="D24" s="57">
        <f>SUM(D18:D23)</f>
        <v>4148</v>
      </c>
      <c r="E24" s="57">
        <f>SUM(E18:E23)</f>
        <v>77900</v>
      </c>
      <c r="F24" s="58">
        <f>SUM(B24/D24-1)</f>
        <v>-0.30279652844744454</v>
      </c>
      <c r="G24" s="58">
        <f>SUM(C24/E24-1)</f>
        <v>0.22464698331193844</v>
      </c>
    </row>
    <row r="25" spans="1:7" s="2" customFormat="1" ht="19.5" customHeight="1">
      <c r="A25" s="8" t="s">
        <v>25</v>
      </c>
      <c r="B25" s="52">
        <v>15</v>
      </c>
      <c r="C25" s="52">
        <v>300</v>
      </c>
      <c r="D25" s="52">
        <v>14909</v>
      </c>
      <c r="E25" s="52">
        <v>111500</v>
      </c>
      <c r="F25" s="54">
        <f>SUM(B25/D25-1)</f>
        <v>-0.9989938963042457</v>
      </c>
      <c r="G25" s="54">
        <f>SUM(C25/E25-1)</f>
        <v>-0.9973094170403587</v>
      </c>
    </row>
    <row r="26" spans="1:7" s="2" customFormat="1" ht="19.5" customHeight="1">
      <c r="A26" s="8" t="s">
        <v>48</v>
      </c>
      <c r="B26" s="52">
        <v>16606</v>
      </c>
      <c r="C26" s="52">
        <v>8900</v>
      </c>
      <c r="D26" s="52">
        <v>26762</v>
      </c>
      <c r="E26" s="52">
        <v>13700</v>
      </c>
      <c r="F26" s="54">
        <f aca="true" t="shared" si="2" ref="F26:G33">SUM(B26/D26-1)</f>
        <v>-0.37949331141170317</v>
      </c>
      <c r="G26" s="54">
        <f t="shared" si="2"/>
        <v>-0.35036496350364965</v>
      </c>
    </row>
    <row r="27" spans="1:7" s="2" customFormat="1" ht="24" customHeight="1">
      <c r="A27" s="51" t="s">
        <v>102</v>
      </c>
      <c r="B27" s="56">
        <f>SUM(B25:B26)</f>
        <v>16621</v>
      </c>
      <c r="C27" s="56">
        <f>SUM(C25:C26)</f>
        <v>9200</v>
      </c>
      <c r="D27" s="57">
        <f>SUM(D25:D26)</f>
        <v>41671</v>
      </c>
      <c r="E27" s="57">
        <f>SUM(E25:E26)</f>
        <v>125200</v>
      </c>
      <c r="F27" s="58">
        <f t="shared" si="2"/>
        <v>-0.6011374817019031</v>
      </c>
      <c r="G27" s="58">
        <f t="shared" si="2"/>
        <v>-0.9265175718849841</v>
      </c>
    </row>
    <row r="28" spans="1:7" s="2" customFormat="1" ht="24" customHeight="1">
      <c r="A28" s="8" t="s">
        <v>94</v>
      </c>
      <c r="B28" s="52">
        <v>1</v>
      </c>
      <c r="C28" s="52">
        <v>0</v>
      </c>
      <c r="D28" s="52">
        <v>0</v>
      </c>
      <c r="E28" s="52">
        <v>0</v>
      </c>
      <c r="F28" s="59" t="s">
        <v>99</v>
      </c>
      <c r="G28" s="60" t="s">
        <v>99</v>
      </c>
    </row>
    <row r="29" spans="1:7" s="2" customFormat="1" ht="19.5" customHeight="1">
      <c r="A29" s="8" t="s">
        <v>10</v>
      </c>
      <c r="B29" s="52">
        <v>13</v>
      </c>
      <c r="C29" s="52">
        <v>400</v>
      </c>
      <c r="D29" s="53">
        <v>0</v>
      </c>
      <c r="E29" s="53">
        <v>0</v>
      </c>
      <c r="F29" s="52">
        <v>0</v>
      </c>
      <c r="G29" s="52">
        <v>0</v>
      </c>
    </row>
    <row r="30" spans="1:7" s="2" customFormat="1" ht="24" customHeight="1">
      <c r="A30" s="51" t="s">
        <v>101</v>
      </c>
      <c r="B30" s="56">
        <f>SUM(B28:B29)</f>
        <v>14</v>
      </c>
      <c r="C30" s="56">
        <f>SUM(C28:C29)</f>
        <v>400</v>
      </c>
      <c r="D30" s="57">
        <f>SUM(D29:D29)</f>
        <v>0</v>
      </c>
      <c r="E30" s="57">
        <f>SUM(E29:E29)</f>
        <v>0</v>
      </c>
      <c r="F30" s="58">
        <v>0</v>
      </c>
      <c r="G30" s="58">
        <v>0</v>
      </c>
    </row>
    <row r="31" spans="1:7" s="2" customFormat="1" ht="19.5" customHeight="1">
      <c r="A31" s="8" t="s">
        <v>27</v>
      </c>
      <c r="B31" s="52">
        <v>0</v>
      </c>
      <c r="C31" s="52">
        <v>0</v>
      </c>
      <c r="D31" s="53">
        <v>115</v>
      </c>
      <c r="E31" s="53">
        <v>1900</v>
      </c>
      <c r="F31" s="54">
        <f t="shared" si="2"/>
        <v>-1</v>
      </c>
      <c r="G31" s="54">
        <f t="shared" si="2"/>
        <v>-1</v>
      </c>
    </row>
    <row r="32" spans="1:7" s="2" customFormat="1" ht="24" customHeight="1">
      <c r="A32" s="51" t="s">
        <v>26</v>
      </c>
      <c r="B32" s="56">
        <f>SUM(B31)</f>
        <v>0</v>
      </c>
      <c r="C32" s="56">
        <f>SUM(C31)</f>
        <v>0</v>
      </c>
      <c r="D32" s="57">
        <f>SUM(D31)</f>
        <v>115</v>
      </c>
      <c r="E32" s="57">
        <f>SUM(E31)</f>
        <v>1900</v>
      </c>
      <c r="F32" s="58">
        <f t="shared" si="2"/>
        <v>-1</v>
      </c>
      <c r="G32" s="58">
        <f t="shared" si="2"/>
        <v>-1</v>
      </c>
    </row>
    <row r="33" spans="1:7" s="2" customFormat="1" ht="31.5" customHeight="1">
      <c r="A33" s="50" t="s">
        <v>100</v>
      </c>
      <c r="B33" s="61">
        <f>SUM(B32,B30,B27,B24,B17,B15)</f>
        <v>12346127</v>
      </c>
      <c r="C33" s="61">
        <f>SUM(C32,C30,C27,C24,C17,C15)</f>
        <v>31920100</v>
      </c>
      <c r="D33" s="62">
        <f>SUM(D32,D30,D27,D24,D17,D15)</f>
        <v>13876870</v>
      </c>
      <c r="E33" s="62">
        <f>SUM(E32,E30,E27,E24,E17,E15)</f>
        <v>39788600</v>
      </c>
      <c r="F33" s="63">
        <f t="shared" si="2"/>
        <v>-0.11030895295552956</v>
      </c>
      <c r="G33" s="63">
        <f t="shared" si="2"/>
        <v>-0.19775764917589456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18.00390625" style="15" customWidth="1"/>
    <col min="2" max="2" width="14.25390625" style="1" customWidth="1"/>
    <col min="3" max="3" width="15.50390625" style="1" customWidth="1"/>
    <col min="4" max="4" width="14.50390625" style="1" customWidth="1"/>
    <col min="5" max="5" width="15.50390625" style="1" customWidth="1"/>
    <col min="6" max="7" width="9.625" style="16" customWidth="1"/>
    <col min="8" max="16384" width="9.00390625" style="15" customWidth="1"/>
  </cols>
  <sheetData>
    <row r="1" spans="1:7" s="2" customFormat="1" ht="30" customHeight="1">
      <c r="A1" s="77" t="s">
        <v>98</v>
      </c>
      <c r="B1" s="77"/>
      <c r="C1" s="77"/>
      <c r="D1" s="77"/>
      <c r="E1" s="77"/>
      <c r="F1" s="77"/>
      <c r="G1" s="77"/>
    </row>
    <row r="2" spans="2:7" s="2" customFormat="1" ht="15.75">
      <c r="B2" s="3"/>
      <c r="C2" s="3"/>
      <c r="D2" s="3"/>
      <c r="E2" s="3"/>
      <c r="F2" s="3"/>
      <c r="G2" s="3"/>
    </row>
    <row r="3" spans="1:7" s="2" customFormat="1" ht="19.5" customHeight="1">
      <c r="A3" s="78" t="s">
        <v>38</v>
      </c>
      <c r="B3" s="83" t="s">
        <v>97</v>
      </c>
      <c r="C3" s="83"/>
      <c r="D3" s="83" t="s">
        <v>55</v>
      </c>
      <c r="E3" s="83"/>
      <c r="F3" s="82" t="s">
        <v>39</v>
      </c>
      <c r="G3" s="81"/>
    </row>
    <row r="4" spans="1:7" s="2" customFormat="1" ht="19.5" customHeight="1">
      <c r="A4" s="79"/>
      <c r="B4" s="5" t="s">
        <v>15</v>
      </c>
      <c r="C4" s="5" t="s">
        <v>16</v>
      </c>
      <c r="D4" s="5" t="s">
        <v>15</v>
      </c>
      <c r="E4" s="5" t="s">
        <v>16</v>
      </c>
      <c r="F4" s="5" t="s">
        <v>42</v>
      </c>
      <c r="G4" s="5" t="s">
        <v>43</v>
      </c>
    </row>
    <row r="5" spans="1:7" s="2" customFormat="1" ht="19.5" customHeight="1">
      <c r="A5" s="8" t="s">
        <v>21</v>
      </c>
      <c r="B5" s="53">
        <v>8019525</v>
      </c>
      <c r="C5" s="53">
        <v>19484000</v>
      </c>
      <c r="D5" s="53">
        <v>7672997</v>
      </c>
      <c r="E5" s="53">
        <v>21969300</v>
      </c>
      <c r="F5" s="54">
        <f>SUM(B5/D5-1)</f>
        <v>0.045162014269000794</v>
      </c>
      <c r="G5" s="54">
        <f aca="true" t="shared" si="0" ref="G5:G14">SUM(C5/E5-1)</f>
        <v>-0.11312604407058946</v>
      </c>
    </row>
    <row r="6" spans="1:7" s="2" customFormat="1" ht="19.5" customHeight="1">
      <c r="A6" s="8" t="s">
        <v>0</v>
      </c>
      <c r="B6" s="53">
        <v>473121</v>
      </c>
      <c r="C6" s="53">
        <v>1106000</v>
      </c>
      <c r="D6" s="55">
        <v>454383</v>
      </c>
      <c r="E6" s="55">
        <v>1250500</v>
      </c>
      <c r="F6" s="54">
        <f>SUM(B6/D6-1)</f>
        <v>0.041238338582209266</v>
      </c>
      <c r="G6" s="54">
        <f t="shared" si="0"/>
        <v>-0.1155537784886046</v>
      </c>
    </row>
    <row r="7" spans="1:7" s="2" customFormat="1" ht="19.5" customHeight="1">
      <c r="A7" s="8" t="s">
        <v>1</v>
      </c>
      <c r="B7" s="53">
        <v>2345</v>
      </c>
      <c r="C7" s="53">
        <v>95400</v>
      </c>
      <c r="D7" s="53">
        <v>4260</v>
      </c>
      <c r="E7" s="53">
        <v>100700</v>
      </c>
      <c r="F7" s="54">
        <f aca="true" t="shared" si="1" ref="F7:G21">SUM(B7/D7-1)</f>
        <v>-0.4495305164319249</v>
      </c>
      <c r="G7" s="54">
        <f t="shared" si="0"/>
        <v>-0.052631578947368474</v>
      </c>
    </row>
    <row r="8" spans="1:7" s="2" customFormat="1" ht="19.5" customHeight="1">
      <c r="A8" s="8" t="s">
        <v>2</v>
      </c>
      <c r="B8" s="53">
        <v>82747</v>
      </c>
      <c r="C8" s="53">
        <v>489500</v>
      </c>
      <c r="D8" s="55">
        <v>143066</v>
      </c>
      <c r="E8" s="55">
        <v>873300</v>
      </c>
      <c r="F8" s="54">
        <f t="shared" si="1"/>
        <v>-0.4216165965358646</v>
      </c>
      <c r="G8" s="54">
        <f t="shared" si="0"/>
        <v>-0.439482422993244</v>
      </c>
    </row>
    <row r="9" spans="1:7" s="2" customFormat="1" ht="19.5" customHeight="1">
      <c r="A9" s="8" t="s">
        <v>3</v>
      </c>
      <c r="B9" s="53">
        <v>48678</v>
      </c>
      <c r="C9" s="53">
        <v>127700</v>
      </c>
      <c r="D9" s="55">
        <v>31775</v>
      </c>
      <c r="E9" s="55">
        <v>96800</v>
      </c>
      <c r="F9" s="54">
        <f t="shared" si="1"/>
        <v>0.5319590873328088</v>
      </c>
      <c r="G9" s="54">
        <f t="shared" si="0"/>
        <v>0.31921487603305776</v>
      </c>
    </row>
    <row r="10" spans="1:7" s="2" customFormat="1" ht="19.5" customHeight="1">
      <c r="A10" s="8" t="s">
        <v>22</v>
      </c>
      <c r="B10" s="53">
        <v>2366245</v>
      </c>
      <c r="C10" s="53">
        <v>5453600</v>
      </c>
      <c r="D10" s="55">
        <v>5003393</v>
      </c>
      <c r="E10" s="55">
        <v>12452700</v>
      </c>
      <c r="F10" s="54">
        <f t="shared" si="1"/>
        <v>-0.527071928988988</v>
      </c>
      <c r="G10" s="54">
        <f t="shared" si="0"/>
        <v>-0.5620548154215552</v>
      </c>
    </row>
    <row r="11" spans="1:7" s="2" customFormat="1" ht="19.5" customHeight="1">
      <c r="A11" s="8" t="s">
        <v>92</v>
      </c>
      <c r="B11" s="53">
        <v>45</v>
      </c>
      <c r="C11" s="53">
        <v>2800</v>
      </c>
      <c r="D11" s="53">
        <v>0</v>
      </c>
      <c r="E11" s="53">
        <v>0</v>
      </c>
      <c r="F11" s="53">
        <v>0</v>
      </c>
      <c r="G11" s="53">
        <v>0</v>
      </c>
    </row>
    <row r="12" spans="1:7" s="2" customFormat="1" ht="19.5" customHeight="1">
      <c r="A12" s="8" t="s">
        <v>19</v>
      </c>
      <c r="B12" s="53">
        <v>380941</v>
      </c>
      <c r="C12" s="53">
        <v>1134000</v>
      </c>
      <c r="D12" s="53">
        <v>0</v>
      </c>
      <c r="E12" s="53">
        <v>0</v>
      </c>
      <c r="F12" s="53">
        <v>0</v>
      </c>
      <c r="G12" s="53">
        <v>0</v>
      </c>
    </row>
    <row r="13" spans="1:7" s="2" customFormat="1" ht="19.5" customHeight="1">
      <c r="A13" s="8" t="s">
        <v>4</v>
      </c>
      <c r="B13" s="53">
        <v>450478</v>
      </c>
      <c r="C13" s="53">
        <v>2975300</v>
      </c>
      <c r="D13" s="53">
        <v>410510</v>
      </c>
      <c r="E13" s="53">
        <v>2859500</v>
      </c>
      <c r="F13" s="54">
        <f t="shared" si="1"/>
        <v>0.0973618182261089</v>
      </c>
      <c r="G13" s="54">
        <f t="shared" si="0"/>
        <v>0.04049659031299169</v>
      </c>
    </row>
    <row r="14" spans="1:7" s="2" customFormat="1" ht="19.5" customHeight="1">
      <c r="A14" s="8" t="s">
        <v>5</v>
      </c>
      <c r="B14" s="53">
        <v>2172486</v>
      </c>
      <c r="C14" s="53">
        <v>5682200</v>
      </c>
      <c r="D14" s="53">
        <v>1854106</v>
      </c>
      <c r="E14" s="53">
        <v>4565300</v>
      </c>
      <c r="F14" s="54">
        <f t="shared" si="1"/>
        <v>0.17171618019681723</v>
      </c>
      <c r="G14" s="54">
        <f t="shared" si="0"/>
        <v>0.2446498587168422</v>
      </c>
    </row>
    <row r="15" spans="1:7" s="2" customFormat="1" ht="24" customHeight="1">
      <c r="A15" s="51" t="s">
        <v>44</v>
      </c>
      <c r="B15" s="57">
        <f>SUM(B5:B14)</f>
        <v>13996611</v>
      </c>
      <c r="C15" s="57">
        <f>SUM(C5:C14)</f>
        <v>36550500</v>
      </c>
      <c r="D15" s="57">
        <f>SUM(D5:D14)</f>
        <v>15574490</v>
      </c>
      <c r="E15" s="57">
        <f>SUM(E5:E14)</f>
        <v>44168100</v>
      </c>
      <c r="F15" s="58">
        <f t="shared" si="1"/>
        <v>-0.1013117604492988</v>
      </c>
      <c r="G15" s="58">
        <f t="shared" si="1"/>
        <v>-0.1724683651775829</v>
      </c>
    </row>
    <row r="16" spans="1:7" s="2" customFormat="1" ht="24" customHeight="1">
      <c r="A16" s="8" t="s">
        <v>6</v>
      </c>
      <c r="B16" s="53">
        <v>13965</v>
      </c>
      <c r="C16" s="53">
        <v>84300</v>
      </c>
      <c r="D16" s="52">
        <v>2502</v>
      </c>
      <c r="E16" s="52">
        <v>54600</v>
      </c>
      <c r="F16" s="54">
        <f t="shared" si="1"/>
        <v>4.581534772182255</v>
      </c>
      <c r="G16" s="54">
        <f t="shared" si="1"/>
        <v>0.543956043956044</v>
      </c>
    </row>
    <row r="17" spans="1:7" s="2" customFormat="1" ht="24" customHeight="1">
      <c r="A17" s="51" t="s">
        <v>104</v>
      </c>
      <c r="B17" s="57">
        <f>SUM(B16:B16)</f>
        <v>13965</v>
      </c>
      <c r="C17" s="57">
        <f>SUM(C16:C16)</f>
        <v>84300</v>
      </c>
      <c r="D17" s="57">
        <f>SUM(D16:D16)</f>
        <v>2502</v>
      </c>
      <c r="E17" s="57">
        <f>SUM(E16:E16)</f>
        <v>54600</v>
      </c>
      <c r="F17" s="58">
        <f t="shared" si="1"/>
        <v>4.581534772182255</v>
      </c>
      <c r="G17" s="58">
        <f t="shared" si="1"/>
        <v>0.543956043956044</v>
      </c>
    </row>
    <row r="18" spans="1:7" s="2" customFormat="1" ht="24" customHeight="1">
      <c r="A18" s="8" t="s">
        <v>52</v>
      </c>
      <c r="B18" s="53">
        <v>0</v>
      </c>
      <c r="C18" s="53">
        <v>0</v>
      </c>
      <c r="D18" s="52">
        <v>3</v>
      </c>
      <c r="E18" s="52">
        <v>100</v>
      </c>
      <c r="F18" s="54">
        <f>SUM(B18/D18-1)</f>
        <v>-1</v>
      </c>
      <c r="G18" s="54">
        <f>SUM(C18/E18-1)</f>
        <v>-1</v>
      </c>
    </row>
    <row r="19" spans="1:7" s="2" customFormat="1" ht="19.5" customHeight="1">
      <c r="A19" s="8" t="s">
        <v>23</v>
      </c>
      <c r="B19" s="53">
        <v>394</v>
      </c>
      <c r="C19" s="53">
        <v>35200</v>
      </c>
      <c r="D19" s="53">
        <v>35</v>
      </c>
      <c r="E19" s="53">
        <v>8100</v>
      </c>
      <c r="F19" s="54">
        <f t="shared" si="1"/>
        <v>10.257142857142858</v>
      </c>
      <c r="G19" s="54">
        <f t="shared" si="1"/>
        <v>3.3456790123456788</v>
      </c>
    </row>
    <row r="20" spans="1:7" s="2" customFormat="1" ht="19.5" customHeight="1">
      <c r="A20" s="8" t="s">
        <v>50</v>
      </c>
      <c r="B20" s="53">
        <v>1029</v>
      </c>
      <c r="C20" s="53">
        <v>8200</v>
      </c>
      <c r="D20" s="53">
        <v>2428</v>
      </c>
      <c r="E20" s="53">
        <v>16500</v>
      </c>
      <c r="F20" s="54">
        <f>SUM(B20/D20-1)</f>
        <v>-0.5761943986820428</v>
      </c>
      <c r="G20" s="54">
        <f>SUM(C20/E20-1)</f>
        <v>-0.503030303030303</v>
      </c>
    </row>
    <row r="21" spans="1:7" s="2" customFormat="1" ht="19.5" customHeight="1">
      <c r="A21" s="9" t="s">
        <v>24</v>
      </c>
      <c r="B21" s="53">
        <v>1522</v>
      </c>
      <c r="C21" s="53">
        <v>56200</v>
      </c>
      <c r="D21" s="53">
        <v>1607</v>
      </c>
      <c r="E21" s="53">
        <v>52900</v>
      </c>
      <c r="F21" s="54">
        <f t="shared" si="1"/>
        <v>-0.05289359054138143</v>
      </c>
      <c r="G21" s="54">
        <f t="shared" si="1"/>
        <v>0.06238185255198481</v>
      </c>
    </row>
    <row r="22" spans="1:7" s="2" customFormat="1" ht="19.5" customHeight="1">
      <c r="A22" s="8" t="s">
        <v>36</v>
      </c>
      <c r="B22" s="53">
        <v>0</v>
      </c>
      <c r="C22" s="53">
        <v>0</v>
      </c>
      <c r="D22" s="53">
        <v>114</v>
      </c>
      <c r="E22" s="53">
        <v>3900</v>
      </c>
      <c r="F22" s="54">
        <f aca="true" t="shared" si="2" ref="F22:G27">SUM(B22/D22-1)</f>
        <v>-1</v>
      </c>
      <c r="G22" s="54">
        <f t="shared" si="2"/>
        <v>-1</v>
      </c>
    </row>
    <row r="23" spans="1:7" s="2" customFormat="1" ht="19.5" customHeight="1">
      <c r="A23" s="8" t="s">
        <v>51</v>
      </c>
      <c r="B23" s="53">
        <v>0</v>
      </c>
      <c r="C23" s="53">
        <v>0</v>
      </c>
      <c r="D23" s="53">
        <v>141</v>
      </c>
      <c r="E23" s="53">
        <v>3200</v>
      </c>
      <c r="F23" s="54">
        <f t="shared" si="2"/>
        <v>-1</v>
      </c>
      <c r="G23" s="54">
        <f t="shared" si="2"/>
        <v>-1</v>
      </c>
    </row>
    <row r="24" spans="1:7" s="2" customFormat="1" ht="21" customHeight="1">
      <c r="A24" s="51" t="s">
        <v>103</v>
      </c>
      <c r="B24" s="57">
        <f>SUM(B18:B23)</f>
        <v>2945</v>
      </c>
      <c r="C24" s="57">
        <f>SUM(C18:C23)</f>
        <v>99600</v>
      </c>
      <c r="D24" s="57">
        <f>SUM(D18:D23)</f>
        <v>4328</v>
      </c>
      <c r="E24" s="57">
        <f>SUM(E18:E23)</f>
        <v>84700</v>
      </c>
      <c r="F24" s="58">
        <f t="shared" si="2"/>
        <v>-0.31954713493530496</v>
      </c>
      <c r="G24" s="58">
        <f t="shared" si="2"/>
        <v>0.17591499409681233</v>
      </c>
    </row>
    <row r="25" spans="1:7" s="2" customFormat="1" ht="19.5" customHeight="1">
      <c r="A25" s="8" t="s">
        <v>25</v>
      </c>
      <c r="B25" s="53">
        <v>15</v>
      </c>
      <c r="C25" s="53">
        <v>300</v>
      </c>
      <c r="D25" s="52">
        <v>14909</v>
      </c>
      <c r="E25" s="52">
        <v>111500</v>
      </c>
      <c r="F25" s="54">
        <f t="shared" si="2"/>
        <v>-0.9989938963042457</v>
      </c>
      <c r="G25" s="54">
        <f t="shared" si="2"/>
        <v>-0.9973094170403587</v>
      </c>
    </row>
    <row r="26" spans="1:7" s="2" customFormat="1" ht="19.5" customHeight="1">
      <c r="A26" s="8" t="s">
        <v>48</v>
      </c>
      <c r="B26" s="53">
        <v>16606</v>
      </c>
      <c r="C26" s="53">
        <v>8900</v>
      </c>
      <c r="D26" s="52">
        <v>26762</v>
      </c>
      <c r="E26" s="52">
        <v>13700</v>
      </c>
      <c r="F26" s="54">
        <f t="shared" si="2"/>
        <v>-0.37949331141170317</v>
      </c>
      <c r="G26" s="54">
        <f t="shared" si="2"/>
        <v>-0.35036496350364965</v>
      </c>
    </row>
    <row r="27" spans="1:7" s="2" customFormat="1" ht="21" customHeight="1">
      <c r="A27" s="51" t="s">
        <v>102</v>
      </c>
      <c r="B27" s="57">
        <f>SUM(B25:B26)</f>
        <v>16621</v>
      </c>
      <c r="C27" s="57">
        <f>SUM(C25:C26)</f>
        <v>9200</v>
      </c>
      <c r="D27" s="57">
        <f>SUM(D25:D26)</f>
        <v>41671</v>
      </c>
      <c r="E27" s="57">
        <f>SUM(E25:E26)</f>
        <v>125200</v>
      </c>
      <c r="F27" s="58">
        <f t="shared" si="2"/>
        <v>-0.6011374817019031</v>
      </c>
      <c r="G27" s="58">
        <f t="shared" si="2"/>
        <v>-0.9265175718849841</v>
      </c>
    </row>
    <row r="28" spans="1:7" s="2" customFormat="1" ht="21" customHeight="1">
      <c r="A28" s="10" t="s">
        <v>94</v>
      </c>
      <c r="B28" s="53">
        <v>1</v>
      </c>
      <c r="C28" s="53">
        <v>0</v>
      </c>
      <c r="D28" s="65">
        <v>0</v>
      </c>
      <c r="E28" s="66">
        <v>0</v>
      </c>
      <c r="F28" s="65">
        <v>0</v>
      </c>
      <c r="G28" s="65">
        <v>0</v>
      </c>
    </row>
    <row r="29" spans="1:7" s="2" customFormat="1" ht="19.5" customHeight="1">
      <c r="A29" s="8" t="s">
        <v>10</v>
      </c>
      <c r="B29" s="53">
        <v>13</v>
      </c>
      <c r="C29" s="53">
        <v>400</v>
      </c>
      <c r="D29" s="53">
        <v>0</v>
      </c>
      <c r="E29" s="53">
        <v>0</v>
      </c>
      <c r="F29" s="65">
        <v>0</v>
      </c>
      <c r="G29" s="65">
        <v>0</v>
      </c>
    </row>
    <row r="30" spans="1:7" s="2" customFormat="1" ht="24" customHeight="1">
      <c r="A30" s="51" t="s">
        <v>101</v>
      </c>
      <c r="B30" s="57">
        <f>SUM(B29:B29)</f>
        <v>13</v>
      </c>
      <c r="C30" s="57">
        <f>SUM(C29:C29)</f>
        <v>400</v>
      </c>
      <c r="D30" s="57">
        <f>SUM(D29:D29)</f>
        <v>0</v>
      </c>
      <c r="E30" s="57">
        <f>SUM(E29:E29)</f>
        <v>0</v>
      </c>
      <c r="F30" s="58">
        <v>0</v>
      </c>
      <c r="G30" s="58">
        <v>0</v>
      </c>
    </row>
    <row r="31" spans="1:7" s="2" customFormat="1" ht="19.5" customHeight="1">
      <c r="A31" s="8" t="s">
        <v>46</v>
      </c>
      <c r="B31" s="53">
        <v>0</v>
      </c>
      <c r="C31" s="53">
        <v>0</v>
      </c>
      <c r="D31" s="53">
        <v>115</v>
      </c>
      <c r="E31" s="53">
        <v>1900</v>
      </c>
      <c r="F31" s="54">
        <f aca="true" t="shared" si="3" ref="F31:G33">SUM(B31/D31-1)</f>
        <v>-1</v>
      </c>
      <c r="G31" s="54">
        <f t="shared" si="3"/>
        <v>-1</v>
      </c>
    </row>
    <row r="32" spans="1:7" s="2" customFormat="1" ht="24" customHeight="1">
      <c r="A32" s="51" t="s">
        <v>106</v>
      </c>
      <c r="B32" s="57">
        <f>SUM(B31)</f>
        <v>0</v>
      </c>
      <c r="C32" s="57">
        <f>SUM(C31)</f>
        <v>0</v>
      </c>
      <c r="D32" s="57">
        <f>SUM(D31)</f>
        <v>115</v>
      </c>
      <c r="E32" s="57">
        <f>SUM(E31)</f>
        <v>1900</v>
      </c>
      <c r="F32" s="58">
        <f t="shared" si="3"/>
        <v>-1</v>
      </c>
      <c r="G32" s="58">
        <f t="shared" si="3"/>
        <v>-1</v>
      </c>
    </row>
    <row r="33" spans="1:7" s="2" customFormat="1" ht="20.25" customHeight="1">
      <c r="A33" s="64" t="s">
        <v>47</v>
      </c>
      <c r="B33" s="67">
        <f>SUM(B32,B30,B27,B24,B17,B15)</f>
        <v>14030155</v>
      </c>
      <c r="C33" s="67">
        <f>SUM(C32,C30,C27,C24,C17,C15)</f>
        <v>36744000</v>
      </c>
      <c r="D33" s="68">
        <f>SUM(D32,D30,D27,D24,D17,D15)</f>
        <v>15623106</v>
      </c>
      <c r="E33" s="68">
        <f>SUM(E32,E30,E27,E24,E17,E15)</f>
        <v>44434500</v>
      </c>
      <c r="F33" s="69">
        <f t="shared" si="3"/>
        <v>-0.10196122333164737</v>
      </c>
      <c r="G33" s="69">
        <f t="shared" si="3"/>
        <v>-0.1730749755257739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8" sqref="J18"/>
    </sheetView>
  </sheetViews>
  <sheetFormatPr defaultColWidth="9.00390625" defaultRowHeight="16.5"/>
  <cols>
    <col min="1" max="1" width="15.625" style="0" customWidth="1"/>
    <col min="2" max="2" width="15.375" style="16" customWidth="1"/>
    <col min="3" max="3" width="14.50390625" style="16" customWidth="1"/>
    <col min="4" max="4" width="15.375" style="16" customWidth="1"/>
    <col min="5" max="5" width="14.50390625" style="16" customWidth="1"/>
    <col min="6" max="7" width="9.625" style="1" customWidth="1"/>
  </cols>
  <sheetData>
    <row r="1" spans="1:7" s="2" customFormat="1" ht="30" customHeight="1">
      <c r="A1" s="77" t="s">
        <v>107</v>
      </c>
      <c r="B1" s="77"/>
      <c r="C1" s="77"/>
      <c r="D1" s="77"/>
      <c r="E1" s="77"/>
      <c r="F1" s="77"/>
      <c r="G1" s="77"/>
    </row>
    <row r="2" spans="2:7" s="2" customFormat="1" ht="15.75">
      <c r="B2" s="3"/>
      <c r="C2" s="3"/>
      <c r="D2" s="3"/>
      <c r="E2" s="3"/>
      <c r="F2" s="3"/>
      <c r="G2" s="3"/>
    </row>
    <row r="3" spans="1:7" s="2" customFormat="1" ht="19.5" customHeight="1">
      <c r="A3" s="78" t="s">
        <v>14</v>
      </c>
      <c r="B3" s="83" t="s">
        <v>109</v>
      </c>
      <c r="C3" s="83"/>
      <c r="D3" s="83" t="s">
        <v>108</v>
      </c>
      <c r="E3" s="83"/>
      <c r="F3" s="82" t="s">
        <v>13</v>
      </c>
      <c r="G3" s="81"/>
    </row>
    <row r="4" spans="1:7" s="2" customFormat="1" ht="19.5" customHeight="1">
      <c r="A4" s="79"/>
      <c r="B4" s="5" t="s">
        <v>40</v>
      </c>
      <c r="C4" s="5" t="s">
        <v>41</v>
      </c>
      <c r="D4" s="5" t="s">
        <v>15</v>
      </c>
      <c r="E4" s="5" t="s">
        <v>16</v>
      </c>
      <c r="F4" s="5" t="s">
        <v>17</v>
      </c>
      <c r="G4" s="5" t="s">
        <v>18</v>
      </c>
    </row>
    <row r="5" spans="1:7" s="2" customFormat="1" ht="19.5" customHeight="1">
      <c r="A5" s="8" t="s">
        <v>21</v>
      </c>
      <c r="B5" s="6">
        <v>8345532</v>
      </c>
      <c r="C5" s="6">
        <v>20436600</v>
      </c>
      <c r="D5" s="6">
        <v>8600965</v>
      </c>
      <c r="E5" s="6">
        <v>24411800</v>
      </c>
      <c r="F5" s="13">
        <f>SUM(B5/D5-1)</f>
        <v>-0.02969817921593687</v>
      </c>
      <c r="G5" s="13">
        <f>SUM(C5/E5-1)</f>
        <v>-0.16283928264200098</v>
      </c>
    </row>
    <row r="6" spans="1:7" s="2" customFormat="1" ht="19.5" customHeight="1">
      <c r="A6" s="8" t="s">
        <v>0</v>
      </c>
      <c r="B6" s="6">
        <v>529185</v>
      </c>
      <c r="C6" s="6">
        <v>1252000</v>
      </c>
      <c r="D6" s="18">
        <v>472527</v>
      </c>
      <c r="E6" s="18">
        <v>1300600</v>
      </c>
      <c r="F6" s="13">
        <f aca="true" t="shared" si="0" ref="F6:F33">SUM(B6/D6-1)</f>
        <v>0.11990425943914307</v>
      </c>
      <c r="G6" s="13">
        <f aca="true" t="shared" si="1" ref="G6:G33">SUM(C6/E6-1)</f>
        <v>-0.03736736890665848</v>
      </c>
    </row>
    <row r="7" spans="1:7" s="2" customFormat="1" ht="19.5" customHeight="1">
      <c r="A7" s="8" t="s">
        <v>1</v>
      </c>
      <c r="B7" s="6">
        <v>3103</v>
      </c>
      <c r="C7" s="6">
        <v>106900</v>
      </c>
      <c r="D7" s="6">
        <v>4683</v>
      </c>
      <c r="E7" s="6">
        <v>107900</v>
      </c>
      <c r="F7" s="13">
        <f t="shared" si="0"/>
        <v>-0.33739056160580827</v>
      </c>
      <c r="G7" s="13">
        <f t="shared" si="1"/>
        <v>-0.009267840593141785</v>
      </c>
    </row>
    <row r="8" spans="1:7" s="2" customFormat="1" ht="19.5" customHeight="1">
      <c r="A8" s="8" t="s">
        <v>2</v>
      </c>
      <c r="B8" s="6">
        <v>103066</v>
      </c>
      <c r="C8" s="6">
        <v>597200</v>
      </c>
      <c r="D8" s="18">
        <v>175929</v>
      </c>
      <c r="E8" s="18">
        <v>1061600</v>
      </c>
      <c r="F8" s="13">
        <f t="shared" si="0"/>
        <v>-0.414161394653525</v>
      </c>
      <c r="G8" s="13">
        <f t="shared" si="1"/>
        <v>-0.43745290128108516</v>
      </c>
    </row>
    <row r="9" spans="1:7" s="2" customFormat="1" ht="19.5" customHeight="1">
      <c r="A9" s="8" t="s">
        <v>3</v>
      </c>
      <c r="B9" s="6">
        <v>48678</v>
      </c>
      <c r="C9" s="6">
        <v>127700</v>
      </c>
      <c r="D9" s="18">
        <v>31775</v>
      </c>
      <c r="E9" s="18">
        <v>96800</v>
      </c>
      <c r="F9" s="13">
        <f t="shared" si="0"/>
        <v>0.5319590873328088</v>
      </c>
      <c r="G9" s="13">
        <f t="shared" si="1"/>
        <v>0.31921487603305776</v>
      </c>
    </row>
    <row r="10" spans="1:7" s="2" customFormat="1" ht="19.5" customHeight="1">
      <c r="A10" s="8" t="s">
        <v>22</v>
      </c>
      <c r="B10" s="6">
        <v>3040997</v>
      </c>
      <c r="C10" s="6">
        <v>7194200</v>
      </c>
      <c r="D10" s="18">
        <v>5735464</v>
      </c>
      <c r="E10" s="18">
        <v>14171300</v>
      </c>
      <c r="F10" s="13">
        <f t="shared" si="0"/>
        <v>-0.46979058712599364</v>
      </c>
      <c r="G10" s="13">
        <f t="shared" si="1"/>
        <v>-0.49234015227960737</v>
      </c>
    </row>
    <row r="11" spans="1:7" s="2" customFormat="1" ht="19.5" customHeight="1">
      <c r="A11" s="8" t="s">
        <v>92</v>
      </c>
      <c r="B11" s="6">
        <v>45</v>
      </c>
      <c r="C11" s="6">
        <v>2800</v>
      </c>
      <c r="D11" s="6">
        <v>0</v>
      </c>
      <c r="E11" s="6">
        <v>0</v>
      </c>
      <c r="F11" s="6">
        <v>0</v>
      </c>
      <c r="G11" s="6">
        <v>0</v>
      </c>
    </row>
    <row r="12" spans="1:7" s="2" customFormat="1" ht="19.5" customHeight="1">
      <c r="A12" s="8" t="s">
        <v>19</v>
      </c>
      <c r="B12" s="6">
        <v>405245</v>
      </c>
      <c r="C12" s="6">
        <v>1239900</v>
      </c>
      <c r="D12" s="6">
        <v>0</v>
      </c>
      <c r="E12" s="6">
        <v>0</v>
      </c>
      <c r="F12" s="6">
        <v>0</v>
      </c>
      <c r="G12" s="6">
        <v>0</v>
      </c>
    </row>
    <row r="13" spans="1:7" s="2" customFormat="1" ht="19.5" customHeight="1">
      <c r="A13" s="8" t="s">
        <v>4</v>
      </c>
      <c r="B13" s="6">
        <v>463312</v>
      </c>
      <c r="C13" s="6">
        <v>3087400</v>
      </c>
      <c r="D13" s="6">
        <v>442545</v>
      </c>
      <c r="E13" s="6">
        <v>3079000</v>
      </c>
      <c r="F13" s="13">
        <f t="shared" si="0"/>
        <v>0.046926301280095783</v>
      </c>
      <c r="G13" s="13">
        <f t="shared" si="1"/>
        <v>0.0027281584930172187</v>
      </c>
    </row>
    <row r="14" spans="1:7" s="2" customFormat="1" ht="24" customHeight="1">
      <c r="A14" s="8" t="s">
        <v>5</v>
      </c>
      <c r="B14" s="6">
        <v>2725834</v>
      </c>
      <c r="C14" s="6">
        <v>7162800</v>
      </c>
      <c r="D14" s="6">
        <v>2111438</v>
      </c>
      <c r="E14" s="6">
        <v>5227400</v>
      </c>
      <c r="F14" s="13">
        <f t="shared" si="0"/>
        <v>0.2909846275381991</v>
      </c>
      <c r="G14" s="13">
        <f t="shared" si="1"/>
        <v>0.3702414202088993</v>
      </c>
    </row>
    <row r="15" spans="1:7" s="2" customFormat="1" ht="24" customHeight="1">
      <c r="A15" s="8" t="s">
        <v>7</v>
      </c>
      <c r="B15" s="6">
        <f>SUM(B5:B14)</f>
        <v>15664997</v>
      </c>
      <c r="C15" s="6">
        <f>SUM(C5:C14)</f>
        <v>41207500</v>
      </c>
      <c r="D15" s="6">
        <f>SUM(D5:D14)</f>
        <v>17575326</v>
      </c>
      <c r="E15" s="6">
        <f>SUM(E5:E14)</f>
        <v>49456400</v>
      </c>
      <c r="F15" s="13">
        <f t="shared" si="0"/>
        <v>-0.10869380175366306</v>
      </c>
      <c r="G15" s="13">
        <f t="shared" si="1"/>
        <v>-0.16679135561828196</v>
      </c>
    </row>
    <row r="16" spans="1:7" s="2" customFormat="1" ht="24" customHeight="1">
      <c r="A16" s="8" t="s">
        <v>6</v>
      </c>
      <c r="B16" s="6">
        <v>16668</v>
      </c>
      <c r="C16" s="6">
        <v>103900</v>
      </c>
      <c r="D16" s="7">
        <v>2972</v>
      </c>
      <c r="E16" s="7">
        <v>58900</v>
      </c>
      <c r="F16" s="13">
        <f t="shared" si="0"/>
        <v>4.608344549125168</v>
      </c>
      <c r="G16" s="13">
        <f t="shared" si="1"/>
        <v>0.7640067911714772</v>
      </c>
    </row>
    <row r="17" spans="1:7" s="2" customFormat="1" ht="24" customHeight="1">
      <c r="A17" s="8" t="s">
        <v>8</v>
      </c>
      <c r="B17" s="6">
        <f>SUM(B16:B16)</f>
        <v>16668</v>
      </c>
      <c r="C17" s="6">
        <f>SUM(C16:C16)</f>
        <v>103900</v>
      </c>
      <c r="D17" s="6">
        <f>SUM(D16:D16)</f>
        <v>2972</v>
      </c>
      <c r="E17" s="6">
        <f>SUM(E16:E16)</f>
        <v>58900</v>
      </c>
      <c r="F17" s="13">
        <f t="shared" si="0"/>
        <v>4.608344549125168</v>
      </c>
      <c r="G17" s="13">
        <f t="shared" si="1"/>
        <v>0.7640067911714772</v>
      </c>
    </row>
    <row r="18" spans="1:7" s="2" customFormat="1" ht="19.5" customHeight="1">
      <c r="A18" s="8" t="s">
        <v>52</v>
      </c>
      <c r="B18" s="6">
        <v>0</v>
      </c>
      <c r="C18" s="6">
        <v>0</v>
      </c>
      <c r="D18" s="7">
        <v>3</v>
      </c>
      <c r="E18" s="7">
        <v>100</v>
      </c>
      <c r="F18" s="13">
        <f t="shared" si="0"/>
        <v>-1</v>
      </c>
      <c r="G18" s="13">
        <f t="shared" si="1"/>
        <v>-1</v>
      </c>
    </row>
    <row r="19" spans="1:7" s="2" customFormat="1" ht="19.5" customHeight="1">
      <c r="A19" s="8" t="s">
        <v>23</v>
      </c>
      <c r="B19" s="6">
        <v>394</v>
      </c>
      <c r="C19" s="6">
        <v>35200</v>
      </c>
      <c r="D19" s="6">
        <v>35</v>
      </c>
      <c r="E19" s="6">
        <v>8100</v>
      </c>
      <c r="F19" s="13">
        <f t="shared" si="0"/>
        <v>10.257142857142858</v>
      </c>
      <c r="G19" s="13">
        <f t="shared" si="1"/>
        <v>3.3456790123456788</v>
      </c>
    </row>
    <row r="20" spans="1:7" s="2" customFormat="1" ht="19.5" customHeight="1">
      <c r="A20" s="8" t="s">
        <v>45</v>
      </c>
      <c r="B20" s="6">
        <v>2047</v>
      </c>
      <c r="C20" s="6">
        <v>16300</v>
      </c>
      <c r="D20" s="6">
        <v>2428</v>
      </c>
      <c r="E20" s="6">
        <v>16500</v>
      </c>
      <c r="F20" s="13">
        <f t="shared" si="0"/>
        <v>-0.15691927512355852</v>
      </c>
      <c r="G20" s="13">
        <f t="shared" si="1"/>
        <v>-0.012121212121212088</v>
      </c>
    </row>
    <row r="21" spans="1:7" s="2" customFormat="1" ht="19.5" customHeight="1">
      <c r="A21" s="9" t="s">
        <v>24</v>
      </c>
      <c r="B21" s="6">
        <v>1545</v>
      </c>
      <c r="C21" s="6">
        <v>57300</v>
      </c>
      <c r="D21" s="6">
        <v>1607</v>
      </c>
      <c r="E21" s="6">
        <v>52900</v>
      </c>
      <c r="F21" s="13">
        <f t="shared" si="0"/>
        <v>-0.0385812072184194</v>
      </c>
      <c r="G21" s="13">
        <f t="shared" si="1"/>
        <v>0.08317580340264641</v>
      </c>
    </row>
    <row r="22" spans="1:7" s="2" customFormat="1" ht="19.5" customHeight="1">
      <c r="A22" s="8" t="s">
        <v>36</v>
      </c>
      <c r="B22" s="6">
        <v>0</v>
      </c>
      <c r="C22" s="6">
        <v>0</v>
      </c>
      <c r="D22" s="6">
        <v>114</v>
      </c>
      <c r="E22" s="6">
        <v>3900</v>
      </c>
      <c r="F22" s="13">
        <f t="shared" si="0"/>
        <v>-1</v>
      </c>
      <c r="G22" s="13">
        <f t="shared" si="1"/>
        <v>-1</v>
      </c>
    </row>
    <row r="23" spans="1:7" s="2" customFormat="1" ht="19.5" customHeight="1">
      <c r="A23" s="8" t="s">
        <v>56</v>
      </c>
      <c r="B23" s="6">
        <v>0</v>
      </c>
      <c r="C23" s="6">
        <v>0</v>
      </c>
      <c r="D23" s="6">
        <v>720</v>
      </c>
      <c r="E23" s="6">
        <v>14900</v>
      </c>
      <c r="F23" s="13">
        <f t="shared" si="0"/>
        <v>-1</v>
      </c>
      <c r="G23" s="13">
        <f t="shared" si="1"/>
        <v>-1</v>
      </c>
    </row>
    <row r="24" spans="1:7" s="2" customFormat="1" ht="24" customHeight="1">
      <c r="A24" s="8" t="s">
        <v>49</v>
      </c>
      <c r="B24" s="6">
        <v>0</v>
      </c>
      <c r="C24" s="6">
        <v>0</v>
      </c>
      <c r="D24" s="6">
        <v>141</v>
      </c>
      <c r="E24" s="6">
        <v>3200</v>
      </c>
      <c r="F24" s="13">
        <f t="shared" si="0"/>
        <v>-1</v>
      </c>
      <c r="G24" s="13">
        <f t="shared" si="1"/>
        <v>-1</v>
      </c>
    </row>
    <row r="25" spans="1:7" s="2" customFormat="1" ht="19.5" customHeight="1">
      <c r="A25" s="8" t="s">
        <v>9</v>
      </c>
      <c r="B25" s="6">
        <f>SUM(B18:B24)</f>
        <v>3986</v>
      </c>
      <c r="C25" s="6">
        <f>SUM(C18:C24)</f>
        <v>108800</v>
      </c>
      <c r="D25" s="6">
        <f>SUM(D18:D24)</f>
        <v>5048</v>
      </c>
      <c r="E25" s="6">
        <f>SUM(E18:E24)</f>
        <v>99600</v>
      </c>
      <c r="F25" s="13">
        <f t="shared" si="0"/>
        <v>-0.21038034865293187</v>
      </c>
      <c r="G25" s="13">
        <f t="shared" si="1"/>
        <v>0.09236947791164662</v>
      </c>
    </row>
    <row r="26" spans="1:7" s="2" customFormat="1" ht="19.5" customHeight="1">
      <c r="A26" s="8" t="s">
        <v>25</v>
      </c>
      <c r="B26" s="6">
        <v>15</v>
      </c>
      <c r="C26" s="6">
        <v>300</v>
      </c>
      <c r="D26" s="7">
        <v>14909</v>
      </c>
      <c r="E26" s="7">
        <v>111500</v>
      </c>
      <c r="F26" s="13">
        <f t="shared" si="0"/>
        <v>-0.9989938963042457</v>
      </c>
      <c r="G26" s="13">
        <f t="shared" si="1"/>
        <v>-0.9973094170403587</v>
      </c>
    </row>
    <row r="27" spans="1:7" s="2" customFormat="1" ht="24" customHeight="1">
      <c r="A27" s="8" t="s">
        <v>48</v>
      </c>
      <c r="B27" s="6">
        <v>16606</v>
      </c>
      <c r="C27" s="6">
        <v>8900</v>
      </c>
      <c r="D27" s="7">
        <v>26762</v>
      </c>
      <c r="E27" s="7">
        <v>13700</v>
      </c>
      <c r="F27" s="13">
        <f t="shared" si="0"/>
        <v>-0.37949331141170317</v>
      </c>
      <c r="G27" s="13">
        <f t="shared" si="1"/>
        <v>-0.35036496350364965</v>
      </c>
    </row>
    <row r="28" spans="1:7" s="2" customFormat="1" ht="19.5" customHeight="1">
      <c r="A28" s="10" t="s">
        <v>11</v>
      </c>
      <c r="B28" s="6">
        <f>SUM(B26:B27)</f>
        <v>16621</v>
      </c>
      <c r="C28" s="6">
        <f>SUM(C26:C27)</f>
        <v>9200</v>
      </c>
      <c r="D28" s="6">
        <f>SUM(D26:D27)</f>
        <v>41671</v>
      </c>
      <c r="E28" s="6">
        <f>SUM(E26:E27)</f>
        <v>125200</v>
      </c>
      <c r="F28" s="13">
        <f t="shared" si="0"/>
        <v>-0.6011374817019031</v>
      </c>
      <c r="G28" s="13">
        <f t="shared" si="1"/>
        <v>-0.9265175718849841</v>
      </c>
    </row>
    <row r="29" spans="1:7" s="2" customFormat="1" ht="24" customHeight="1">
      <c r="A29" s="8" t="s">
        <v>94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19.5" customHeight="1">
      <c r="A30" s="8" t="s">
        <v>10</v>
      </c>
      <c r="B30" s="6">
        <v>13</v>
      </c>
      <c r="C30" s="6">
        <v>400</v>
      </c>
      <c r="D30" s="6">
        <v>533</v>
      </c>
      <c r="E30" s="6">
        <v>1800</v>
      </c>
      <c r="F30" s="13">
        <f t="shared" si="0"/>
        <v>-0.975609756097561</v>
      </c>
      <c r="G30" s="13">
        <f t="shared" si="1"/>
        <v>-0.7777777777777778</v>
      </c>
    </row>
    <row r="31" spans="1:7" s="2" customFormat="1" ht="24" customHeight="1">
      <c r="A31" s="8" t="s">
        <v>12</v>
      </c>
      <c r="B31" s="6">
        <f>SUM(B30:B30)</f>
        <v>13</v>
      </c>
      <c r="C31" s="6">
        <f>SUM(C30:C30)</f>
        <v>400</v>
      </c>
      <c r="D31" s="6">
        <f>SUM(D30:D30)</f>
        <v>533</v>
      </c>
      <c r="E31" s="6">
        <f>SUM(E30:E30)</f>
        <v>1800</v>
      </c>
      <c r="F31" s="13">
        <f t="shared" si="0"/>
        <v>-0.975609756097561</v>
      </c>
      <c r="G31" s="13">
        <f t="shared" si="1"/>
        <v>-0.7777777777777778</v>
      </c>
    </row>
    <row r="32" spans="1:7" s="2" customFormat="1" ht="21" customHeight="1">
      <c r="A32" s="8" t="s">
        <v>27</v>
      </c>
      <c r="B32" s="6">
        <v>0</v>
      </c>
      <c r="C32" s="6">
        <v>0</v>
      </c>
      <c r="D32" s="6">
        <v>415</v>
      </c>
      <c r="E32" s="6">
        <v>6400</v>
      </c>
      <c r="F32" s="13">
        <f t="shared" si="0"/>
        <v>-1</v>
      </c>
      <c r="G32" s="13">
        <f t="shared" si="1"/>
        <v>-1</v>
      </c>
    </row>
    <row r="33" spans="1:8" ht="15.75">
      <c r="A33" s="8" t="s">
        <v>26</v>
      </c>
      <c r="B33" s="6">
        <f>SUM(B32)</f>
        <v>0</v>
      </c>
      <c r="C33" s="6">
        <f>SUM(C32)</f>
        <v>0</v>
      </c>
      <c r="D33" s="6">
        <f>SUM(D32)</f>
        <v>415</v>
      </c>
      <c r="E33" s="6">
        <f>SUM(E32)</f>
        <v>6400</v>
      </c>
      <c r="F33" s="13">
        <f t="shared" si="0"/>
        <v>-1</v>
      </c>
      <c r="G33" s="13">
        <f t="shared" si="1"/>
        <v>-1</v>
      </c>
      <c r="H33" s="2"/>
    </row>
    <row r="34" spans="1:8" ht="15.75">
      <c r="A34" s="8" t="s">
        <v>20</v>
      </c>
      <c r="B34" s="11">
        <f>SUM(B33,B31,B28,B25,B17,B15)</f>
        <v>15702285</v>
      </c>
      <c r="C34" s="11">
        <f>SUM(C33,C31,C28,C25,C17,C15)</f>
        <v>41429800</v>
      </c>
      <c r="D34" s="11">
        <f>SUM(D33,D31,D28,D25,D17,D15)</f>
        <v>17625965</v>
      </c>
      <c r="E34" s="11">
        <f>SUM(E33,E31,E28,E25,E17,E15)</f>
        <v>49748300</v>
      </c>
      <c r="F34" s="13">
        <f>SUM(B34/D34-1)</f>
        <v>-0.10913898898585128</v>
      </c>
      <c r="G34" s="13">
        <f>SUM(C34/E34-1)</f>
        <v>-0.1672117439188877</v>
      </c>
      <c r="H34" s="2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2016-03-16T03:15:33Z</cp:lastPrinted>
  <dcterms:created xsi:type="dcterms:W3CDTF">2007-06-25T02:24:51Z</dcterms:created>
  <dcterms:modified xsi:type="dcterms:W3CDTF">2017-03-02T05:49:13Z</dcterms:modified>
  <cp:category/>
  <cp:version/>
  <cp:contentType/>
  <cp:contentStatus/>
</cp:coreProperties>
</file>